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kladnovaNV\Desktop\Сметы мои\на 2023 год\Октябрьская\2023 г\"/>
    </mc:Choice>
  </mc:AlternateContent>
  <bookViews>
    <workbookView xWindow="120" yWindow="2820" windowWidth="12120" windowHeight="6135" tabRatio="878" firstSheet="1" activeTab="8"/>
  </bookViews>
  <sheets>
    <sheet name="Прил.1 Тит" sheetId="44" r:id="rId1"/>
    <sheet name="Раздел 1" sheetId="45" r:id="rId2"/>
    <sheet name="Прил.3" sheetId="73" r:id="rId3"/>
    <sheet name="Табл.2(211,213)" sheetId="69" r:id="rId4"/>
    <sheet name="Табл.4(214)" sheetId="22" r:id="rId5"/>
    <sheet name="Табл.5(225)" sheetId="67" r:id="rId6"/>
    <sheet name="Табл5.1(226)" sheetId="72" r:id="rId7"/>
    <sheet name="Табл.6(310)" sheetId="70" r:id="rId8"/>
    <sheet name="Табл.7(342)" sheetId="59" r:id="rId9"/>
    <sheet name="Табл.8(346)" sheetId="71" r:id="rId10"/>
  </sheets>
  <definedNames>
    <definedName name="sub_12210" localSheetId="4">'Табл.4(214)'!#REF!</definedName>
    <definedName name="sub_12211" localSheetId="4">'Табл.4(214)'!#REF!</definedName>
    <definedName name="sub_12212" localSheetId="4">'Табл.4(214)'!#REF!</definedName>
    <definedName name="sub_12213" localSheetId="4">'Табл.4(214)'!#REF!</definedName>
    <definedName name="sub_12220" localSheetId="4">'Табл.4(214)'!#REF!</definedName>
    <definedName name="sub_12221" localSheetId="4">'Табл.4(214)'!#REF!</definedName>
    <definedName name="sub_12222" localSheetId="4">'Табл.4(214)'!#REF!</definedName>
    <definedName name="sub_12223" localSheetId="4">'Табл.4(214)'!#REF!</definedName>
    <definedName name="sub_12224" localSheetId="4">'Табл.4(214)'!#REF!</definedName>
    <definedName name="sub_12225" localSheetId="4">'Табл.4(214)'!#REF!</definedName>
    <definedName name="sub_12226" localSheetId="4">'Табл.4(214)'!#REF!</definedName>
    <definedName name="sub_12260" localSheetId="4">'Табл.4(214)'!#REF!</definedName>
    <definedName name="sub_12261" localSheetId="4">'Табл.4(214)'!#REF!</definedName>
    <definedName name="sub_12262" localSheetId="4">'Табл.4(214)'!#REF!</definedName>
    <definedName name="sub_12263" localSheetId="4">'Табл.4(214)'!#REF!</definedName>
    <definedName name="sub_12290" localSheetId="4">'Табл.4(214)'!#REF!</definedName>
    <definedName name="sub_12300" localSheetId="4">'Табл.4(214)'!#REF!</definedName>
    <definedName name="sub_12310" localSheetId="4">'Табл.4(214)'!#REF!</definedName>
    <definedName name="sub_12320" localSheetId="4">'Табл.4(214)'!#REF!</definedName>
    <definedName name="sub_12340" localSheetId="4">'Табл.4(214)'!#REF!</definedName>
    <definedName name="sub_12800" localSheetId="4">'Табл.4(214)'!#REF!</definedName>
    <definedName name="_xlnm.Print_Area" localSheetId="1">'Раздел 1'!$A$1:$M$40</definedName>
    <definedName name="_xlnm.Print_Area" localSheetId="4">'Табл.4(214)'!$A$1:$I$11</definedName>
    <definedName name="_xlnm.Print_Area" localSheetId="8">'Табл.7(342)'!$A$1:$J$17</definedName>
  </definedNames>
  <calcPr calcId="152511"/>
</workbook>
</file>

<file path=xl/calcChain.xml><?xml version="1.0" encoding="utf-8"?>
<calcChain xmlns="http://schemas.openxmlformats.org/spreadsheetml/2006/main">
  <c r="L32" i="45" l="1"/>
  <c r="M32" i="45"/>
  <c r="K12" i="45"/>
  <c r="L13" i="45" l="1"/>
  <c r="M13" i="45"/>
  <c r="L9" i="45"/>
  <c r="M9" i="45"/>
  <c r="F8" i="67" l="1"/>
  <c r="K11" i="45"/>
  <c r="K7" i="45"/>
  <c r="D8" i="69"/>
  <c r="D15" i="69" s="1"/>
  <c r="L22" i="73" l="1"/>
  <c r="H22" i="73"/>
  <c r="F7" i="72" l="1"/>
  <c r="K30" i="45" l="1"/>
  <c r="F10" i="71"/>
  <c r="F8" i="70"/>
  <c r="K23" i="45" s="1"/>
  <c r="K29" i="45"/>
  <c r="K28" i="45"/>
  <c r="D9" i="59"/>
  <c r="D10" i="59"/>
  <c r="E12" i="67"/>
  <c r="E13" i="67"/>
  <c r="K13" i="45"/>
  <c r="K9" i="45"/>
  <c r="D8" i="59" l="1"/>
  <c r="D6" i="59"/>
  <c r="D7" i="59"/>
  <c r="D5" i="59"/>
  <c r="K27" i="45" l="1"/>
  <c r="K26" i="45"/>
  <c r="E8" i="69" l="1"/>
  <c r="E15" i="69" l="1"/>
  <c r="O8" i="69" l="1"/>
  <c r="N8" i="69"/>
  <c r="M8" i="69"/>
  <c r="L8" i="69"/>
  <c r="K8" i="69"/>
  <c r="J8" i="69"/>
  <c r="I8" i="69"/>
  <c r="H8" i="69"/>
  <c r="G8" i="69"/>
  <c r="F8" i="69"/>
  <c r="F15" i="67" l="1"/>
  <c r="K19" i="45" l="1"/>
  <c r="K18" i="45"/>
  <c r="K17" i="45"/>
  <c r="K16" i="45"/>
  <c r="E11" i="67"/>
  <c r="K25" i="45"/>
  <c r="K24" i="45"/>
  <c r="K32" i="45" l="1"/>
  <c r="H6" i="22" l="1"/>
  <c r="K14" i="45" s="1"/>
  <c r="K15" i="45" l="1"/>
  <c r="K33" i="45" s="1"/>
  <c r="M15" i="45" l="1"/>
  <c r="L15" i="45"/>
  <c r="L33" i="45" s="1"/>
  <c r="M33" i="45" l="1"/>
</calcChain>
</file>

<file path=xl/sharedStrings.xml><?xml version="1.0" encoding="utf-8"?>
<sst xmlns="http://schemas.openxmlformats.org/spreadsheetml/2006/main" count="488" uniqueCount="260">
  <si>
    <t>№ п/п</t>
  </si>
  <si>
    <t>Ед.изм.</t>
  </si>
  <si>
    <t>х</t>
  </si>
  <si>
    <t xml:space="preserve">Кол-во </t>
  </si>
  <si>
    <t>Всего:</t>
  </si>
  <si>
    <t>КОДЫ</t>
  </si>
  <si>
    <t>по ОКЕИ</t>
  </si>
  <si>
    <t>Наименование бюджета</t>
  </si>
  <si>
    <t>№ п\п</t>
  </si>
  <si>
    <t>УТВЕРЖДАЮ</t>
  </si>
  <si>
    <t>Форма по ОКУД</t>
  </si>
  <si>
    <t>Дата</t>
  </si>
  <si>
    <t>по ОКПО</t>
  </si>
  <si>
    <t>Получатель бюджетных средств</t>
  </si>
  <si>
    <t>Распорядитель бюджетных</t>
  </si>
  <si>
    <t>средств</t>
  </si>
  <si>
    <t>Главный распорядитель</t>
  </si>
  <si>
    <t>бюджетных средств</t>
  </si>
  <si>
    <t>по Перечню (Реестру)</t>
  </si>
  <si>
    <t>по БК</t>
  </si>
  <si>
    <t>по ОКТМО</t>
  </si>
  <si>
    <t>0501012</t>
  </si>
  <si>
    <t>Наименование показателя</t>
  </si>
  <si>
    <t xml:space="preserve">Код строки </t>
  </si>
  <si>
    <t>Код по бюджетной классификации Россиийской Федерации</t>
  </si>
  <si>
    <t>раздела</t>
  </si>
  <si>
    <t>подраздела</t>
  </si>
  <si>
    <t>целевой статьи</t>
  </si>
  <si>
    <t>вида расходов</t>
  </si>
  <si>
    <t>КОСГУ</t>
  </si>
  <si>
    <t>Доп.ФК</t>
  </si>
  <si>
    <t>Доп.ЭК</t>
  </si>
  <si>
    <t>07</t>
  </si>
  <si>
    <t>09</t>
  </si>
  <si>
    <t>000</t>
  </si>
  <si>
    <t>0000000</t>
  </si>
  <si>
    <t>244</t>
  </si>
  <si>
    <t>Муниципальное образование Александровский район</t>
  </si>
  <si>
    <t>ИТОГО</t>
  </si>
  <si>
    <t>Наименование расходов</t>
  </si>
  <si>
    <t>Таблица 9</t>
  </si>
  <si>
    <t>Сумма, в год (руб.)</t>
  </si>
  <si>
    <t xml:space="preserve">муниципальное казенное учреждение </t>
  </si>
  <si>
    <t xml:space="preserve">Отдел образования Администрации </t>
  </si>
  <si>
    <t>руб.</t>
  </si>
  <si>
    <t xml:space="preserve">Единица измерения:  </t>
  </si>
  <si>
    <t>Александровского района Томской области</t>
  </si>
  <si>
    <t>225</t>
  </si>
  <si>
    <t>014</t>
  </si>
  <si>
    <t>Сумма, руб.</t>
  </si>
  <si>
    <t>Расчет расходов по статье 225 "Услуги по содержанию имущества"</t>
  </si>
  <si>
    <t>Стоимость (руб.)</t>
  </si>
  <si>
    <t xml:space="preserve">Оплата содержания помещений, в том числе: </t>
  </si>
  <si>
    <t>мес</t>
  </si>
  <si>
    <t>411</t>
  </si>
  <si>
    <t>02</t>
  </si>
  <si>
    <t>Приложение № 1</t>
  </si>
  <si>
    <t>к Порядку составления, утверждения</t>
  </si>
  <si>
    <t>и ведения бюджетных смет муниципальных</t>
  </si>
  <si>
    <t>казенных учреждений, финансируемых</t>
  </si>
  <si>
    <t>из бюджета муниципального образования</t>
  </si>
  <si>
    <t>"Александровский район"</t>
  </si>
  <si>
    <t xml:space="preserve">Сумма </t>
  </si>
  <si>
    <t>Итого по коду БК</t>
  </si>
  <si>
    <t xml:space="preserve">Всего </t>
  </si>
  <si>
    <t xml:space="preserve">Раздел 2. Лимиты бюджетных обязательств по расходам получателя бюджетных средств </t>
  </si>
  <si>
    <t>Работы, услуги по содержанию имущества</t>
  </si>
  <si>
    <t xml:space="preserve">муниципальное казенное общеобразовательное учреждение </t>
  </si>
  <si>
    <t>мес.</t>
  </si>
  <si>
    <t>(расшифровка подписи)</t>
  </si>
  <si>
    <t>Сумма, (руб.)</t>
  </si>
  <si>
    <t>Прочие несоциальные выплаты персоналу в натуральной форме</t>
  </si>
  <si>
    <t>004</t>
  </si>
  <si>
    <t>Увеличение стоимости продуктов питания</t>
  </si>
  <si>
    <t>342</t>
  </si>
  <si>
    <t>040</t>
  </si>
  <si>
    <t xml:space="preserve">  Расчет расходов по статье 214 "Прочие  несоциальные выплаты персоналу в денежной форме"</t>
  </si>
  <si>
    <t>Численность работников, получающих выплату</t>
  </si>
  <si>
    <t>из них иждевенцев</t>
  </si>
  <si>
    <t>Средний размер выплаты в год, руб.</t>
  </si>
  <si>
    <t>Установленный размер, руб.</t>
  </si>
  <si>
    <t>компенсация расходов на оплату стоимости проезда и провоза багажа к месту использования отпуска и обратно для лиц, работающих в районах Крайнего Севера и приравненных к ним местностям, и членов их семьи</t>
  </si>
  <si>
    <t xml:space="preserve">                         Таблица 3</t>
  </si>
  <si>
    <t>эксплуатация систем видеонаблюдения, техническое обслуживание</t>
  </si>
  <si>
    <t>проведение акарицидной обработки территории образовательных учреждений</t>
  </si>
  <si>
    <t>монтаж и обслуживание системы оповещения на единый пульт Государственного пожарного надзора</t>
  </si>
  <si>
    <t>замеры сопротивления изоляции в зданиях муниципальных учреждений района</t>
  </si>
  <si>
    <t>Расчет расходов по статье 342 "Увеличение стоимости продуктов питания"</t>
  </si>
  <si>
    <t>Численность детей</t>
  </si>
  <si>
    <t>Кол-во дней функционирования</t>
  </si>
  <si>
    <t>Планируемые расходы на питание в день (руб.)</t>
  </si>
  <si>
    <t>(подпись)</t>
  </si>
  <si>
    <t xml:space="preserve">"Основная общеобразовательная школа п. Октябрьский" </t>
  </si>
  <si>
    <t>"Основная общеобразовательная школа п. Октябрьский"</t>
  </si>
  <si>
    <t>СОГЛАСОВАНО</t>
  </si>
  <si>
    <t>Директор</t>
  </si>
  <si>
    <t>202</t>
  </si>
  <si>
    <r>
      <t xml:space="preserve">    </t>
    </r>
    <r>
      <rPr>
        <sz val="10"/>
        <rFont val="Times New Roman"/>
        <family val="1"/>
        <charset val="204"/>
      </rPr>
      <t xml:space="preserve">    (уполномоченное лицо)               </t>
    </r>
    <r>
      <rPr>
        <sz val="12"/>
        <rFont val="Times New Roman"/>
        <family val="1"/>
        <charset val="204"/>
      </rPr>
      <t xml:space="preserve">                </t>
    </r>
    <r>
      <rPr>
        <sz val="10"/>
        <rFont val="Times New Roman"/>
        <family val="1"/>
        <charset val="204"/>
      </rPr>
      <t xml:space="preserve">  (должность)                                      (подпись)                                (расшифровка подписи)</t>
    </r>
  </si>
  <si>
    <r>
      <t xml:space="preserve">                                                                       </t>
    </r>
    <r>
      <rPr>
        <sz val="10"/>
        <rFont val="Times New Roman"/>
        <family val="1"/>
        <charset val="204"/>
      </rPr>
      <t xml:space="preserve">  (должность)                                 (подпись)                              (расшифровка подписи)                         телефон</t>
    </r>
  </si>
  <si>
    <t xml:space="preserve">                                      (должность)                   (подпись)               (расшифровка подписи)      телефон </t>
  </si>
  <si>
    <t xml:space="preserve">                                        (должность)                   (подпись)               (расшифровка подписи)      телефон </t>
  </si>
  <si>
    <t>Сумма (руб.)</t>
  </si>
  <si>
    <t xml:space="preserve">Таблица 2 </t>
  </si>
  <si>
    <t>Расчет  расходов по статьям 211 "Заработная плата" и  213"Начисления на оплату труда"</t>
  </si>
  <si>
    <t>Должность по штатному расписанию</t>
  </si>
  <si>
    <t xml:space="preserve">Должностной оклад (руб.) </t>
  </si>
  <si>
    <t>Фонд заработной платы работников  - всего на год (руб.)</t>
  </si>
  <si>
    <t>Месячный фонд оплаты труда (руб.)</t>
  </si>
  <si>
    <t>в том числе*</t>
  </si>
  <si>
    <t>Прочие выплаты  в год (руб.)*</t>
  </si>
  <si>
    <t>Повышающий коэффициент</t>
  </si>
  <si>
    <t xml:space="preserve">количество штатных единиц </t>
  </si>
  <si>
    <t>оклад (тарифная ставка),(руб.)</t>
  </si>
  <si>
    <t>надбавка за выслугу лет  (руб.)</t>
  </si>
  <si>
    <t>ночные, переработка и вредность (руб.)</t>
  </si>
  <si>
    <t>персональная надбавка (руб.)</t>
  </si>
  <si>
    <t>стимулирующие  (руб).</t>
  </si>
  <si>
    <t>количество окладов</t>
  </si>
  <si>
    <t>Кол-во</t>
  </si>
  <si>
    <t>1</t>
  </si>
  <si>
    <t>2</t>
  </si>
  <si>
    <t>3=(4*12мес.)</t>
  </si>
  <si>
    <t>4=(8+9+10+11+12+13+15)*2,2</t>
  </si>
  <si>
    <t>5</t>
  </si>
  <si>
    <t>6</t>
  </si>
  <si>
    <t>7</t>
  </si>
  <si>
    <t>8=2*6*7</t>
  </si>
  <si>
    <t>9</t>
  </si>
  <si>
    <t>10</t>
  </si>
  <si>
    <t>11</t>
  </si>
  <si>
    <t>12</t>
  </si>
  <si>
    <t>13</t>
  </si>
  <si>
    <t>14</t>
  </si>
  <si>
    <t>ВСЕГО, в том числе</t>
  </si>
  <si>
    <t>К таблице прилагается штатное расписание на 1 января текущего финансового года (с изменениями в установленном порядке)</t>
  </si>
  <si>
    <t>Исполнитель           экономист                    ________</t>
  </si>
  <si>
    <t xml:space="preserve">                      (должность)</t>
  </si>
  <si>
    <t xml:space="preserve">  (расшифровка подписи)</t>
  </si>
  <si>
    <t xml:space="preserve">телефон </t>
  </si>
  <si>
    <t>(наименование должности лица, утверждающего бюджетную смету, главный распорядитель бюджетных средств)</t>
  </si>
  <si>
    <t xml:space="preserve">           подпись                    (рашифровка подписи) </t>
  </si>
  <si>
    <t>6400140470</t>
  </si>
  <si>
    <t>6400140440</t>
  </si>
  <si>
    <t>5100100001</t>
  </si>
  <si>
    <t>340</t>
  </si>
  <si>
    <t>5500300003</t>
  </si>
  <si>
    <t>5800100005</t>
  </si>
  <si>
    <t>5800200004</t>
  </si>
  <si>
    <t>5800300002</t>
  </si>
  <si>
    <t>Доп.КР</t>
  </si>
  <si>
    <t>5000000</t>
  </si>
  <si>
    <t>403</t>
  </si>
  <si>
    <t>404</t>
  </si>
  <si>
    <t>64001L3041</t>
  </si>
  <si>
    <t>200</t>
  </si>
  <si>
    <t>100</t>
  </si>
  <si>
    <t>300</t>
  </si>
  <si>
    <t>Заработная плата</t>
  </si>
  <si>
    <t>64001L3030</t>
  </si>
  <si>
    <t>111</t>
  </si>
  <si>
    <t>211</t>
  </si>
  <si>
    <t>078</t>
  </si>
  <si>
    <t>Начиления на выплаты по оплате труда</t>
  </si>
  <si>
    <t>119</t>
  </si>
  <si>
    <t>213</t>
  </si>
  <si>
    <t>.</t>
  </si>
  <si>
    <t>310</t>
  </si>
  <si>
    <t>346</t>
  </si>
  <si>
    <t>Таблица 7</t>
  </si>
  <si>
    <t>Расчет расходов по статье 310 "Увеличение стоимости основных средств"</t>
  </si>
  <si>
    <t>Еденица измерения</t>
  </si>
  <si>
    <t>Цена за единицу (руб.)</t>
  </si>
  <si>
    <t>Запасные и (или) составные части для машин, оборудования, оргтехники, вычислительной техники, систем телекоммуникаций и локальных вычислительных сетей, систем передачи и отображения информации, защиты информации, информационно-вычислительных систем, средств связи (расшифровать):</t>
  </si>
  <si>
    <t>Приобритение огнетушителей</t>
  </si>
  <si>
    <t>шт</t>
  </si>
  <si>
    <t xml:space="preserve">                                      (должность)                   (подпись)               (расшифровка подписи)      телефон     </t>
  </si>
  <si>
    <t>Увеличение стоимости основных средств</t>
  </si>
  <si>
    <t>Расчет расходов по статье 346 "Увеличение стоимости прочих оборотных запасов (материалов)"</t>
  </si>
  <si>
    <t>Приобритение посуды</t>
  </si>
  <si>
    <t>Таблица 8</t>
  </si>
  <si>
    <t>271</t>
  </si>
  <si>
    <t>6400400010</t>
  </si>
  <si>
    <t>Увеличение стоимости прочих оборотных запасов (материалов)</t>
  </si>
  <si>
    <t>Таблица 6</t>
  </si>
  <si>
    <t>Расчет расходов по статье 226 "Прочие работы, услуги"</t>
  </si>
  <si>
    <t>Стоимость в месяц, (руб.)</t>
  </si>
  <si>
    <t>Утилизация ртутьсодержащих ламп</t>
  </si>
  <si>
    <t>чел.</t>
  </si>
  <si>
    <t>Исполнитель                                                 Экономист</t>
  </si>
  <si>
    <t xml:space="preserve">                                                                     (должность)</t>
  </si>
  <si>
    <t xml:space="preserve">             (телефон)</t>
  </si>
  <si>
    <t>226</t>
  </si>
  <si>
    <t>5200300004</t>
  </si>
  <si>
    <t>Прочие работы, услуги</t>
  </si>
  <si>
    <t>020</t>
  </si>
  <si>
    <t>Приложение № 3</t>
  </si>
  <si>
    <t>к Порядку</t>
  </si>
  <si>
    <t>составления, утверждения и ведения бюджетных смет</t>
  </si>
  <si>
    <t xml:space="preserve">муниципальных казенных учреждений </t>
  </si>
  <si>
    <t>муниципального образования «Александровский район»,</t>
  </si>
  <si>
    <t xml:space="preserve">Обоснования (расчеты) плановых сметных показателей к бюджетной </t>
  </si>
  <si>
    <t xml:space="preserve">на </t>
  </si>
  <si>
    <t>год</t>
  </si>
  <si>
    <t>Наименование учреждения</t>
  </si>
  <si>
    <t>МКОУ ООШ п. Октябрьский</t>
  </si>
  <si>
    <t>По ОКПО</t>
  </si>
  <si>
    <t>По ОКТМО</t>
  </si>
  <si>
    <t>Таблица 1</t>
  </si>
  <si>
    <t>Адрес</t>
  </si>
  <si>
    <t>Общая занимаемая площадь (кв.м.)</t>
  </si>
  <si>
    <t>Год постройки</t>
  </si>
  <si>
    <t xml:space="preserve">                                               Остаточная стоимость на начало года (тыс. руб.)
</t>
  </si>
  <si>
    <t>Томская область, Александровский район,п.Октябрьский, ул. Школьная, д.4</t>
  </si>
  <si>
    <t>Томская область, Александровский район,п.Октябрьский, ул. Рабочая, д.5 ( здание котельной)</t>
  </si>
  <si>
    <t xml:space="preserve">ИТОГО: </t>
  </si>
  <si>
    <t>500</t>
  </si>
  <si>
    <t>6400140460</t>
  </si>
  <si>
    <t>0000011</t>
  </si>
  <si>
    <t>520</t>
  </si>
  <si>
    <t>Ежемесячное вознагрождение педагогическим работникам (078)</t>
  </si>
  <si>
    <t>Начисления на оплату труда (078)</t>
  </si>
  <si>
    <t>Дорожная карта (520)</t>
  </si>
  <si>
    <t>Начисления на оплату труда (520)</t>
  </si>
  <si>
    <t>6400400014</t>
  </si>
  <si>
    <t>6400400011</t>
  </si>
  <si>
    <t>6100100011</t>
  </si>
  <si>
    <t>0000004</t>
  </si>
  <si>
    <t>Начисления на оплату труда (Трудовые бригады)</t>
  </si>
  <si>
    <t>Заработная плата Труд.бригады</t>
  </si>
  <si>
    <t>Перчатки (труд.бригады)</t>
  </si>
  <si>
    <r>
      <t xml:space="preserve">Исполнитель      </t>
    </r>
    <r>
      <rPr>
        <u/>
        <sz val="12"/>
        <rFont val="Times New Roman"/>
        <family val="1"/>
        <charset val="204"/>
      </rPr>
      <t xml:space="preserve">экономист </t>
    </r>
    <r>
      <rPr>
        <sz val="12"/>
        <rFont val="Times New Roman"/>
        <family val="1"/>
        <charset val="204"/>
      </rPr>
      <t xml:space="preserve">    _______________             Михайлова О.\В      </t>
    </r>
    <r>
      <rPr>
        <u/>
        <sz val="12"/>
        <rFont val="Times New Roman"/>
        <family val="1"/>
        <charset val="204"/>
      </rPr>
      <t>2-69-21</t>
    </r>
    <r>
      <rPr>
        <sz val="12"/>
        <rFont val="Times New Roman"/>
        <family val="1"/>
        <charset val="204"/>
      </rPr>
      <t xml:space="preserve">     </t>
    </r>
  </si>
  <si>
    <r>
      <t xml:space="preserve">Исполнитель      </t>
    </r>
    <r>
      <rPr>
        <u/>
        <sz val="12"/>
        <rFont val="Times New Roman"/>
        <family val="1"/>
        <charset val="204"/>
      </rPr>
      <t xml:space="preserve">экономист </t>
    </r>
    <r>
      <rPr>
        <sz val="12"/>
        <rFont val="Times New Roman"/>
        <family val="1"/>
        <charset val="204"/>
      </rPr>
      <t xml:space="preserve">    _______________           Михайлова О.В.      </t>
    </r>
    <r>
      <rPr>
        <u/>
        <sz val="12"/>
        <rFont val="Times New Roman"/>
        <family val="1"/>
        <charset val="204"/>
      </rPr>
      <t>2-69-21</t>
    </r>
    <r>
      <rPr>
        <sz val="12"/>
        <rFont val="Times New Roman"/>
        <family val="1"/>
        <charset val="204"/>
      </rPr>
      <t xml:space="preserve">    </t>
    </r>
  </si>
  <si>
    <r>
      <t xml:space="preserve">Исполнитель      </t>
    </r>
    <r>
      <rPr>
        <u/>
        <sz val="12"/>
        <rFont val="Times New Roman"/>
        <family val="1"/>
        <charset val="204"/>
      </rPr>
      <t xml:space="preserve">экономист </t>
    </r>
    <r>
      <rPr>
        <sz val="12"/>
        <rFont val="Times New Roman"/>
        <family val="1"/>
        <charset val="204"/>
      </rPr>
      <t xml:space="preserve">    _______________            Михайлова О.В </t>
    </r>
    <r>
      <rPr>
        <u/>
        <sz val="12"/>
        <rFont val="Times New Roman"/>
        <family val="1"/>
        <charset val="204"/>
      </rPr>
      <t>.</t>
    </r>
    <r>
      <rPr>
        <sz val="12"/>
        <rFont val="Times New Roman"/>
        <family val="1"/>
        <charset val="204"/>
      </rPr>
      <t xml:space="preserve">      </t>
    </r>
    <r>
      <rPr>
        <u/>
        <sz val="12"/>
        <rFont val="Times New Roman"/>
        <family val="1"/>
        <charset val="204"/>
      </rPr>
      <t>2-69-21</t>
    </r>
    <r>
      <rPr>
        <sz val="12"/>
        <rFont val="Times New Roman"/>
        <family val="1"/>
        <charset val="204"/>
      </rPr>
      <t xml:space="preserve">    </t>
    </r>
  </si>
  <si>
    <r>
      <t xml:space="preserve">Исполнитель      </t>
    </r>
    <r>
      <rPr>
        <u/>
        <sz val="12"/>
        <rFont val="Times New Roman"/>
        <family val="1"/>
        <charset val="204"/>
      </rPr>
      <t xml:space="preserve">экономист </t>
    </r>
    <r>
      <rPr>
        <sz val="12"/>
        <rFont val="Times New Roman"/>
        <family val="1"/>
        <charset val="204"/>
      </rPr>
      <t xml:space="preserve">    _______________              Михайлова О.В.      </t>
    </r>
    <r>
      <rPr>
        <u/>
        <sz val="12"/>
        <rFont val="Times New Roman"/>
        <family val="1"/>
        <charset val="204"/>
      </rPr>
      <t>2-69-21</t>
    </r>
    <r>
      <rPr>
        <sz val="12"/>
        <rFont val="Times New Roman"/>
        <family val="1"/>
        <charset val="204"/>
      </rPr>
      <t xml:space="preserve">     </t>
    </r>
  </si>
  <si>
    <r>
      <t xml:space="preserve">Исполнитель      </t>
    </r>
    <r>
      <rPr>
        <u/>
        <sz val="12"/>
        <rFont val="Times New Roman"/>
        <family val="1"/>
        <charset val="204"/>
      </rPr>
      <t xml:space="preserve">экономист </t>
    </r>
    <r>
      <rPr>
        <sz val="12"/>
        <rFont val="Times New Roman"/>
        <family val="1"/>
        <charset val="204"/>
      </rPr>
      <t xml:space="preserve">    _______________          Михайлова О.В.            </t>
    </r>
    <r>
      <rPr>
        <u/>
        <sz val="12"/>
        <rFont val="Times New Roman"/>
        <family val="1"/>
        <charset val="204"/>
      </rPr>
      <t>2-69-21</t>
    </r>
    <r>
      <rPr>
        <sz val="12"/>
        <rFont val="Times New Roman"/>
        <family val="1"/>
        <charset val="204"/>
      </rPr>
      <t xml:space="preserve">    </t>
    </r>
  </si>
  <si>
    <r>
      <rPr>
        <sz val="11"/>
        <rFont val="Times New Roman"/>
        <family val="1"/>
        <charset val="204"/>
      </rPr>
      <t xml:space="preserve">Руководитель учреждения         </t>
    </r>
    <r>
      <rPr>
        <sz val="10"/>
        <rFont val="Times New Roman"/>
        <family val="1"/>
        <charset val="204"/>
      </rPr>
      <t xml:space="preserve">                         _</t>
    </r>
    <r>
      <rPr>
        <sz val="12"/>
        <rFont val="Times New Roman"/>
        <family val="1"/>
        <charset val="204"/>
      </rPr>
      <t>Директор</t>
    </r>
    <r>
      <rPr>
        <u/>
        <sz val="10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__                         _____________                     ____</t>
    </r>
    <r>
      <rPr>
        <sz val="12"/>
        <rFont val="Times New Roman"/>
        <family val="1"/>
        <charset val="204"/>
      </rPr>
      <t>Дергоусова С.И</t>
    </r>
    <r>
      <rPr>
        <u/>
        <sz val="12"/>
        <rFont val="Times New Roman"/>
        <family val="1"/>
        <charset val="204"/>
      </rPr>
      <t>.</t>
    </r>
    <r>
      <rPr>
        <sz val="10"/>
        <rFont val="Times New Roman"/>
        <family val="1"/>
        <charset val="204"/>
      </rPr>
      <t>__</t>
    </r>
  </si>
  <si>
    <r>
      <t xml:space="preserve">  Исполнитель                                          ___Э</t>
    </r>
    <r>
      <rPr>
        <u/>
        <sz val="12"/>
        <rFont val="Times New Roman"/>
        <family val="1"/>
        <charset val="204"/>
      </rPr>
      <t xml:space="preserve">кономист </t>
    </r>
    <r>
      <rPr>
        <sz val="12"/>
        <rFont val="Times New Roman"/>
        <family val="1"/>
        <charset val="204"/>
      </rPr>
      <t>___            _____________             __Михайлова О.В ___           2-69-21</t>
    </r>
  </si>
  <si>
    <t>Питание ОВЗ   311</t>
  </si>
  <si>
    <t>изготовление программы энергоэффективности.</t>
  </si>
  <si>
    <t xml:space="preserve">обработка чердачных помещений </t>
  </si>
  <si>
    <t>6000200005</t>
  </si>
  <si>
    <t>Михайлова О.В.</t>
  </si>
  <si>
    <t>2-69-21</t>
  </si>
  <si>
    <t xml:space="preserve">                                                              от "30"декабря  2022г.</t>
  </si>
  <si>
    <t>"30"декабря  2022г.</t>
  </si>
  <si>
    <t>"30" декабря  2022г.</t>
  </si>
  <si>
    <t xml:space="preserve">                                                 Дергоусова С.И.</t>
  </si>
  <si>
    <t>Начальник Отдела образования</t>
  </si>
  <si>
    <r>
      <rPr>
        <u/>
        <sz val="10"/>
        <rFont val="Times New Roman"/>
        <family val="1"/>
        <charset val="204"/>
      </rPr>
      <t xml:space="preserve">                                             </t>
    </r>
    <r>
      <rPr>
        <sz val="10"/>
        <rFont val="Times New Roman"/>
        <family val="1"/>
        <charset val="204"/>
      </rPr>
      <t xml:space="preserve">   Е.В. Зубкова</t>
    </r>
  </si>
  <si>
    <t>"30" декабря 2022 г.</t>
  </si>
  <si>
    <t xml:space="preserve">ИЗМЕНЕНИЕ №2  БЮДЖЕТНОЙ СМЕТЫ НА 2023 ФИНАНСОВЫЙ ГОД                                                                И ПЛАНОВЫЙ ПЕРИОД 2024 И 2025 ГОДОВ
</t>
  </si>
  <si>
    <t xml:space="preserve">Михайлова  О.В </t>
  </si>
  <si>
    <t xml:space="preserve">на 2023 год (на текущий финансовый год) </t>
  </si>
  <si>
    <t xml:space="preserve">на 2024 год (на первый год планового периода) </t>
  </si>
  <si>
    <t xml:space="preserve">на 2025 год (на второй год планового периода) </t>
  </si>
  <si>
    <t xml:space="preserve">Питание детей из малообеспеченных семей в общеобразовательных учреждениях (1-4 кл.) </t>
  </si>
  <si>
    <t xml:space="preserve">Частичная оплата стоимости питания отдельных категорий обучающихся в муниципальных общеобразовательных организациях томской области, за исключением обучающихся с ограниченными возможностями здоровья  </t>
  </si>
  <si>
    <t xml:space="preserve">Питание детей из малообеспеченных семей в общеобразовательных учреждениях (5-9 кл.) </t>
  </si>
  <si>
    <t xml:space="preserve">Организация беплатного горячего питания обучающихся, получающих начальное общее образование в муниципальных образовательных организациях    </t>
  </si>
  <si>
    <t xml:space="preserve">Организация беплатного горячего питания обучающихся, получающих начальное общее образование в муниципальных образовательных организациях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</si>
</sst>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00"/>
    <numFmt numFmtId="166" formatCode="#,##0.00_р_."/>
  </numFmts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0" xfId="0" applyFont="1" applyBorder="1"/>
    <xf numFmtId="49" fontId="2" fillId="0" borderId="0" xfId="0" applyNumberFormat="1" applyFont="1"/>
    <xf numFmtId="0" fontId="2" fillId="0" borderId="0" xfId="0" applyFont="1" applyFill="1"/>
    <xf numFmtId="0" fontId="1" fillId="0" borderId="0" xfId="0" applyFont="1" applyBorder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/>
    <xf numFmtId="49" fontId="1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3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7" xfId="0" applyFont="1" applyBorder="1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2" fontId="2" fillId="0" borderId="0" xfId="0" applyNumberFormat="1" applyFont="1" applyBorder="1" applyAlignment="1"/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0" xfId="0" applyFont="1" applyFill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0" borderId="0" xfId="0" applyFont="1" applyAlignment="1"/>
    <xf numFmtId="0" fontId="1" fillId="0" borderId="0" xfId="0" applyFont="1" applyBorder="1" applyAlignment="1"/>
    <xf numFmtId="0" fontId="2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/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2" fontId="1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/>
    <xf numFmtId="0" fontId="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/>
    <xf numFmtId="3" fontId="2" fillId="0" borderId="0" xfId="0" applyNumberFormat="1" applyFont="1" applyFill="1"/>
    <xf numFmtId="0" fontId="1" fillId="0" borderId="0" xfId="0" applyFont="1" applyBorder="1" applyAlignment="1"/>
    <xf numFmtId="0" fontId="1" fillId="0" borderId="0" xfId="0" applyFont="1" applyAlignment="1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" fontId="2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9" fillId="2" borderId="8" xfId="0" applyFont="1" applyFill="1" applyBorder="1" applyAlignment="1"/>
    <xf numFmtId="0" fontId="9" fillId="2" borderId="8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166" fontId="0" fillId="0" borderId="1" xfId="0" applyNumberFormat="1" applyBorder="1" applyAlignment="1">
      <alignment vertical="center"/>
    </xf>
    <xf numFmtId="166" fontId="2" fillId="0" borderId="1" xfId="0" applyNumberFormat="1" applyFont="1" applyBorder="1"/>
    <xf numFmtId="166" fontId="3" fillId="0" borderId="1" xfId="0" applyNumberFormat="1" applyFont="1" applyBorder="1"/>
    <xf numFmtId="166" fontId="3" fillId="0" borderId="1" xfId="0" applyNumberFormat="1" applyFont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166" fontId="11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" fontId="2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3" fontId="11" fillId="0" borderId="0" xfId="0" applyNumberFormat="1" applyFont="1" applyBorder="1" applyAlignment="1">
      <alignment horizontal="center" wrapText="1"/>
    </xf>
    <xf numFmtId="0" fontId="12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2" fontId="2" fillId="0" borderId="0" xfId="0" applyNumberFormat="1" applyFont="1"/>
    <xf numFmtId="4" fontId="1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Alignment="1"/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/>
    <xf numFmtId="0" fontId="10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7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3" xfId="0" applyFont="1" applyBorder="1" applyAlignment="1"/>
    <xf numFmtId="0" fontId="1" fillId="0" borderId="7" xfId="0" applyFont="1" applyBorder="1" applyAlignment="1"/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/>
    <xf numFmtId="0" fontId="1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2" borderId="4" xfId="0" applyFont="1" applyFill="1" applyBorder="1" applyAlignment="1"/>
    <xf numFmtId="0" fontId="9" fillId="2" borderId="9" xfId="0" applyFont="1" applyFill="1" applyBorder="1" applyAlignment="1"/>
    <xf numFmtId="0" fontId="9" fillId="2" borderId="8" xfId="0" applyFont="1" applyFill="1" applyBorder="1" applyAlignment="1"/>
    <xf numFmtId="0" fontId="3" fillId="2" borderId="4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0" fontId="9" fillId="0" borderId="0" xfId="0" applyFont="1" applyAlignment="1"/>
    <xf numFmtId="0" fontId="3" fillId="2" borderId="9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0" fillId="0" borderId="10" xfId="0" applyFill="1" applyBorder="1" applyAlignment="1">
      <alignment horizontal="right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5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 textRotation="90" wrapText="1"/>
    </xf>
    <xf numFmtId="0" fontId="0" fillId="0" borderId="2" xfId="0" applyFont="1" applyFill="1" applyBorder="1" applyAlignment="1">
      <alignment vertical="center" textRotation="90" wrapText="1"/>
    </xf>
    <xf numFmtId="2" fontId="1" fillId="0" borderId="3" xfId="0" applyNumberFormat="1" applyFont="1" applyFill="1" applyBorder="1" applyAlignment="1">
      <alignment vertical="center" textRotation="90" wrapText="1"/>
    </xf>
    <xf numFmtId="0" fontId="2" fillId="0" borderId="0" xfId="0" applyFont="1" applyAlignment="1">
      <alignment wrapText="1"/>
    </xf>
    <xf numFmtId="0" fontId="2" fillId="0" borderId="0" xfId="0" applyFont="1" applyFill="1" applyBorder="1" applyAlignment="1"/>
    <xf numFmtId="0" fontId="2" fillId="0" borderId="0" xfId="0" applyFont="1" applyFill="1" applyAlignment="1"/>
    <xf numFmtId="49" fontId="2" fillId="0" borderId="0" xfId="0" applyNumberFormat="1" applyFont="1" applyAlignment="1"/>
    <xf numFmtId="0" fontId="0" fillId="0" borderId="0" xfId="0" applyFill="1" applyAlignment="1"/>
    <xf numFmtId="49" fontId="1" fillId="0" borderId="1" xfId="0" applyNumberFormat="1" applyFont="1" applyBorder="1" applyAlignment="1">
      <alignment horizontal="center" vertical="center" textRotation="90" wrapText="1"/>
    </xf>
    <xf numFmtId="0" fontId="0" fillId="0" borderId="1" xfId="0" applyFont="1" applyBorder="1" applyAlignment="1">
      <alignment vertical="center" textRotation="90" wrapText="1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0" fontId="0" fillId="0" borderId="1" xfId="0" applyFont="1" applyFill="1" applyBorder="1" applyAlignment="1">
      <alignment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48" zoomScaleNormal="100" workbookViewId="0">
      <selection activeCell="F33" sqref="F33"/>
    </sheetView>
  </sheetViews>
  <sheetFormatPr defaultRowHeight="12.75" x14ac:dyDescent="0.2"/>
  <cols>
    <col min="1" max="5" width="9.140625" style="1"/>
    <col min="6" max="6" width="13.7109375" style="1" customWidth="1"/>
    <col min="7" max="7" width="20.42578125" style="1" customWidth="1"/>
    <col min="8" max="8" width="9.140625" style="1"/>
    <col min="9" max="9" width="13.5703125" style="1" customWidth="1"/>
    <col min="10" max="10" width="9.42578125" style="1" customWidth="1"/>
    <col min="11" max="16384" width="9.140625" style="1"/>
  </cols>
  <sheetData>
    <row r="1" spans="1:10" x14ac:dyDescent="0.2">
      <c r="B1" s="178" t="s">
        <v>56</v>
      </c>
      <c r="C1" s="178"/>
      <c r="D1" s="178"/>
      <c r="E1" s="178"/>
      <c r="F1" s="178"/>
      <c r="G1" s="178"/>
      <c r="H1" s="178"/>
      <c r="I1" s="178"/>
      <c r="J1" s="178"/>
    </row>
    <row r="2" spans="1:10" x14ac:dyDescent="0.2">
      <c r="B2" s="178" t="s">
        <v>57</v>
      </c>
      <c r="C2" s="178"/>
      <c r="D2" s="178"/>
      <c r="E2" s="178"/>
      <c r="F2" s="178"/>
      <c r="G2" s="178"/>
      <c r="H2" s="178"/>
      <c r="I2" s="178"/>
      <c r="J2" s="178"/>
    </row>
    <row r="3" spans="1:10" x14ac:dyDescent="0.2">
      <c r="B3" s="178" t="s">
        <v>58</v>
      </c>
      <c r="C3" s="178"/>
      <c r="D3" s="178"/>
      <c r="E3" s="178"/>
      <c r="F3" s="178"/>
      <c r="G3" s="178"/>
      <c r="H3" s="178"/>
      <c r="I3" s="178"/>
      <c r="J3" s="178"/>
    </row>
    <row r="4" spans="1:10" x14ac:dyDescent="0.2">
      <c r="B4" s="178" t="s">
        <v>59</v>
      </c>
      <c r="C4" s="178"/>
      <c r="D4" s="178"/>
      <c r="E4" s="178"/>
      <c r="F4" s="178"/>
      <c r="G4" s="178"/>
      <c r="H4" s="178"/>
      <c r="I4" s="178"/>
      <c r="J4" s="178"/>
    </row>
    <row r="5" spans="1:10" x14ac:dyDescent="0.2">
      <c r="B5" s="178" t="s">
        <v>60</v>
      </c>
      <c r="C5" s="178"/>
      <c r="D5" s="178"/>
      <c r="E5" s="178"/>
      <c r="F5" s="178"/>
      <c r="G5" s="178"/>
      <c r="H5" s="178"/>
      <c r="I5" s="178"/>
      <c r="J5" s="178"/>
    </row>
    <row r="6" spans="1:10" x14ac:dyDescent="0.2">
      <c r="B6" s="178" t="s">
        <v>61</v>
      </c>
      <c r="C6" s="178"/>
      <c r="D6" s="178"/>
      <c r="E6" s="178"/>
      <c r="F6" s="178"/>
      <c r="G6" s="178"/>
      <c r="H6" s="178"/>
      <c r="I6" s="178"/>
      <c r="J6" s="178"/>
    </row>
    <row r="7" spans="1:10" x14ac:dyDescent="0.2">
      <c r="B7" s="178"/>
      <c r="C7" s="178"/>
      <c r="D7" s="178"/>
      <c r="E7" s="178"/>
      <c r="F7" s="178"/>
      <c r="G7" s="178"/>
      <c r="H7" s="178"/>
      <c r="I7" s="178"/>
      <c r="J7" s="178"/>
    </row>
    <row r="8" spans="1:10" x14ac:dyDescent="0.2">
      <c r="H8" s="178"/>
      <c r="I8" s="178"/>
      <c r="J8" s="178"/>
    </row>
    <row r="9" spans="1:10" x14ac:dyDescent="0.2">
      <c r="A9" s="10"/>
      <c r="B9" s="10"/>
      <c r="C9" s="10"/>
      <c r="D9" s="10"/>
    </row>
    <row r="10" spans="1:10" x14ac:dyDescent="0.2">
      <c r="A10" s="103" t="s">
        <v>94</v>
      </c>
      <c r="B10" s="103"/>
      <c r="C10" s="103"/>
      <c r="D10" s="103"/>
      <c r="E10" s="99"/>
      <c r="G10" s="181" t="s">
        <v>9</v>
      </c>
      <c r="H10" s="181"/>
      <c r="I10" s="181"/>
      <c r="J10" s="180"/>
    </row>
    <row r="11" spans="1:10" x14ac:dyDescent="0.2">
      <c r="A11" s="103" t="s">
        <v>247</v>
      </c>
      <c r="B11" s="103"/>
      <c r="C11" s="103"/>
      <c r="D11" s="103"/>
      <c r="E11" s="99"/>
      <c r="G11" s="182" t="s">
        <v>95</v>
      </c>
      <c r="H11" s="182"/>
      <c r="I11" s="182"/>
      <c r="J11" s="183"/>
    </row>
    <row r="12" spans="1:10" ht="12.75" customHeight="1" x14ac:dyDescent="0.2">
      <c r="A12" s="103"/>
      <c r="B12" s="103"/>
      <c r="C12" s="103"/>
      <c r="D12" s="103"/>
      <c r="E12" s="100"/>
      <c r="G12" s="184" t="s">
        <v>139</v>
      </c>
      <c r="H12" s="184"/>
      <c r="I12" s="184"/>
      <c r="J12" s="184"/>
    </row>
    <row r="13" spans="1:10" ht="10.5" customHeight="1" x14ac:dyDescent="0.2">
      <c r="A13" s="101"/>
      <c r="B13" s="101"/>
      <c r="C13" s="101"/>
      <c r="D13" s="99"/>
      <c r="E13" s="100"/>
      <c r="G13" s="185"/>
      <c r="H13" s="185"/>
      <c r="I13" s="185"/>
      <c r="J13" s="180"/>
    </row>
    <row r="14" spans="1:10" ht="11.25" customHeight="1" x14ac:dyDescent="0.2">
      <c r="A14" s="187" t="s">
        <v>248</v>
      </c>
      <c r="B14" s="187"/>
      <c r="C14" s="187"/>
      <c r="D14" s="187"/>
      <c r="E14" s="100"/>
      <c r="G14" s="186" t="s">
        <v>246</v>
      </c>
      <c r="H14" s="180"/>
      <c r="I14" s="180"/>
      <c r="J14" s="180"/>
    </row>
    <row r="15" spans="1:10" x14ac:dyDescent="0.2">
      <c r="A15" s="188" t="s">
        <v>91</v>
      </c>
      <c r="B15" s="188"/>
      <c r="C15" s="99" t="s">
        <v>69</v>
      </c>
      <c r="D15" s="99"/>
      <c r="E15" s="100"/>
      <c r="G15" s="179" t="s">
        <v>140</v>
      </c>
      <c r="H15" s="180"/>
      <c r="I15" s="180"/>
      <c r="J15" s="180"/>
    </row>
    <row r="16" spans="1:10" ht="12" customHeight="1" x14ac:dyDescent="0.2">
      <c r="A16" s="10"/>
      <c r="B16" s="10"/>
      <c r="C16" s="10"/>
      <c r="D16" s="10"/>
    </row>
    <row r="17" spans="1:10" x14ac:dyDescent="0.2">
      <c r="A17" s="99" t="s">
        <v>244</v>
      </c>
      <c r="B17" s="99"/>
      <c r="C17" s="99"/>
      <c r="D17" s="99"/>
      <c r="E17" s="100"/>
      <c r="G17" s="180" t="s">
        <v>245</v>
      </c>
      <c r="H17" s="180"/>
      <c r="I17" s="180"/>
      <c r="J17" s="180"/>
    </row>
    <row r="18" spans="1:10" x14ac:dyDescent="0.2">
      <c r="A18" s="61"/>
      <c r="B18" s="61"/>
      <c r="C18" s="61"/>
      <c r="D18" s="61"/>
      <c r="E18" s="60"/>
      <c r="G18" s="180"/>
      <c r="H18" s="180"/>
      <c r="I18" s="180"/>
      <c r="J18" s="180"/>
    </row>
    <row r="19" spans="1:10" x14ac:dyDescent="0.2">
      <c r="A19" s="10"/>
      <c r="B19" s="10"/>
      <c r="C19" s="10"/>
      <c r="D19" s="10"/>
    </row>
    <row r="20" spans="1:10" x14ac:dyDescent="0.2">
      <c r="C20" s="196" t="s">
        <v>250</v>
      </c>
      <c r="D20" s="185"/>
      <c r="E20" s="185"/>
      <c r="F20" s="185"/>
      <c r="G20" s="185"/>
      <c r="H20" s="185"/>
      <c r="J20" s="191" t="s">
        <v>5</v>
      </c>
    </row>
    <row r="21" spans="1:10" x14ac:dyDescent="0.2">
      <c r="C21" s="185"/>
      <c r="D21" s="185"/>
      <c r="E21" s="185"/>
      <c r="F21" s="185"/>
      <c r="G21" s="185"/>
      <c r="H21" s="185"/>
      <c r="J21" s="197"/>
    </row>
    <row r="22" spans="1:10" ht="8.25" customHeight="1" x14ac:dyDescent="0.2">
      <c r="C22" s="69"/>
      <c r="D22" s="70"/>
      <c r="E22" s="70"/>
      <c r="F22" s="70"/>
      <c r="G22" s="70"/>
      <c r="H22" s="194" t="s">
        <v>10</v>
      </c>
      <c r="I22" s="195"/>
      <c r="J22" s="198" t="s">
        <v>21</v>
      </c>
    </row>
    <row r="23" spans="1:10" ht="7.5" customHeight="1" x14ac:dyDescent="0.2">
      <c r="C23" s="70"/>
      <c r="D23" s="70"/>
      <c r="E23" s="70"/>
      <c r="F23" s="70"/>
      <c r="G23" s="70"/>
      <c r="H23" s="194"/>
      <c r="I23" s="195"/>
      <c r="J23" s="199"/>
    </row>
    <row r="24" spans="1:10" x14ac:dyDescent="0.2">
      <c r="A24" s="185" t="s">
        <v>243</v>
      </c>
      <c r="B24" s="201"/>
      <c r="C24" s="201"/>
      <c r="D24" s="201"/>
      <c r="E24" s="201"/>
      <c r="F24" s="201"/>
      <c r="G24" s="201"/>
      <c r="H24" s="194" t="s">
        <v>11</v>
      </c>
      <c r="I24" s="195"/>
      <c r="J24" s="200">
        <v>44925</v>
      </c>
    </row>
    <row r="25" spans="1:10" ht="6.75" customHeight="1" x14ac:dyDescent="0.2">
      <c r="A25" s="201"/>
      <c r="B25" s="201"/>
      <c r="C25" s="201"/>
      <c r="D25" s="201"/>
      <c r="E25" s="201"/>
      <c r="F25" s="201"/>
      <c r="G25" s="201"/>
      <c r="H25" s="194"/>
      <c r="I25" s="195"/>
      <c r="J25" s="192"/>
    </row>
    <row r="26" spans="1:10" x14ac:dyDescent="0.2">
      <c r="H26" s="194" t="s">
        <v>12</v>
      </c>
      <c r="I26" s="195"/>
      <c r="J26" s="189"/>
    </row>
    <row r="27" spans="1:10" x14ac:dyDescent="0.2">
      <c r="H27" s="194"/>
      <c r="I27" s="195"/>
      <c r="J27" s="193"/>
    </row>
    <row r="28" spans="1:10" x14ac:dyDescent="0.2">
      <c r="A28" s="1" t="s">
        <v>13</v>
      </c>
      <c r="D28" s="1" t="s">
        <v>67</v>
      </c>
      <c r="F28" s="10"/>
      <c r="G28" s="10"/>
      <c r="H28" s="1" t="s">
        <v>18</v>
      </c>
      <c r="J28" s="189"/>
    </row>
    <row r="29" spans="1:10" x14ac:dyDescent="0.2">
      <c r="D29" s="1" t="s">
        <v>92</v>
      </c>
      <c r="F29" s="10"/>
      <c r="G29" s="10"/>
      <c r="J29" s="190"/>
    </row>
    <row r="30" spans="1:10" x14ac:dyDescent="0.2">
      <c r="F30" s="10"/>
      <c r="G30" s="10"/>
      <c r="J30" s="190"/>
    </row>
    <row r="31" spans="1:10" x14ac:dyDescent="0.2">
      <c r="F31" s="10"/>
      <c r="G31" s="10"/>
      <c r="J31" s="190"/>
    </row>
    <row r="32" spans="1:10" x14ac:dyDescent="0.2">
      <c r="A32" s="1" t="s">
        <v>14</v>
      </c>
      <c r="D32" s="1" t="s">
        <v>67</v>
      </c>
      <c r="F32" s="10"/>
      <c r="G32" s="10"/>
      <c r="J32" s="190"/>
    </row>
    <row r="33" spans="1:10" x14ac:dyDescent="0.2">
      <c r="A33" s="1" t="s">
        <v>15</v>
      </c>
      <c r="D33" s="1" t="s">
        <v>93</v>
      </c>
      <c r="F33" s="10"/>
      <c r="G33" s="10"/>
      <c r="H33" s="1" t="s">
        <v>18</v>
      </c>
      <c r="J33" s="190"/>
    </row>
    <row r="34" spans="1:10" x14ac:dyDescent="0.2">
      <c r="F34" s="10"/>
      <c r="G34" s="10"/>
      <c r="J34" s="190"/>
    </row>
    <row r="35" spans="1:10" x14ac:dyDescent="0.2">
      <c r="F35" s="10"/>
      <c r="G35" s="10"/>
      <c r="J35" s="30"/>
    </row>
    <row r="36" spans="1:10" x14ac:dyDescent="0.2">
      <c r="A36" s="1" t="s">
        <v>16</v>
      </c>
      <c r="D36" s="1" t="s">
        <v>42</v>
      </c>
      <c r="F36" s="10"/>
      <c r="G36" s="10"/>
      <c r="J36" s="189"/>
    </row>
    <row r="37" spans="1:10" x14ac:dyDescent="0.2">
      <c r="A37" s="1" t="s">
        <v>17</v>
      </c>
      <c r="D37" s="1" t="s">
        <v>43</v>
      </c>
      <c r="F37" s="10"/>
      <c r="G37" s="10"/>
      <c r="I37" s="1" t="s">
        <v>19</v>
      </c>
      <c r="J37" s="190"/>
    </row>
    <row r="38" spans="1:10" x14ac:dyDescent="0.2">
      <c r="D38" s="1" t="s">
        <v>46</v>
      </c>
      <c r="F38" s="10"/>
      <c r="G38" s="10"/>
      <c r="J38" s="190"/>
    </row>
    <row r="39" spans="1:10" x14ac:dyDescent="0.2">
      <c r="F39" s="10"/>
      <c r="G39" s="10"/>
      <c r="J39" s="30"/>
    </row>
    <row r="40" spans="1:10" x14ac:dyDescent="0.2">
      <c r="A40" s="1" t="s">
        <v>7</v>
      </c>
      <c r="D40" s="1" t="s">
        <v>37</v>
      </c>
      <c r="F40" s="10"/>
      <c r="G40" s="10"/>
      <c r="I40" s="1" t="s">
        <v>20</v>
      </c>
      <c r="J40" s="189"/>
    </row>
    <row r="41" spans="1:10" x14ac:dyDescent="0.2">
      <c r="F41" s="10"/>
      <c r="G41" s="10"/>
      <c r="J41" s="193"/>
    </row>
    <row r="42" spans="1:10" x14ac:dyDescent="0.2">
      <c r="A42" s="1" t="s">
        <v>45</v>
      </c>
      <c r="D42" s="1" t="s">
        <v>44</v>
      </c>
      <c r="F42" s="10"/>
      <c r="G42" s="10"/>
      <c r="I42" s="1" t="s">
        <v>6</v>
      </c>
      <c r="J42" s="191">
        <v>383</v>
      </c>
    </row>
    <row r="43" spans="1:10" x14ac:dyDescent="0.2">
      <c r="J43" s="192"/>
    </row>
  </sheetData>
  <mergeCells count="31">
    <mergeCell ref="G17:J17"/>
    <mergeCell ref="J28:J34"/>
    <mergeCell ref="J42:J43"/>
    <mergeCell ref="J40:J41"/>
    <mergeCell ref="J36:J38"/>
    <mergeCell ref="J26:J27"/>
    <mergeCell ref="H22:I23"/>
    <mergeCell ref="H24:I25"/>
    <mergeCell ref="H26:I27"/>
    <mergeCell ref="G18:J18"/>
    <mergeCell ref="C20:H21"/>
    <mergeCell ref="J20:J21"/>
    <mergeCell ref="J22:J23"/>
    <mergeCell ref="J24:J25"/>
    <mergeCell ref="A24:G25"/>
    <mergeCell ref="G15:J15"/>
    <mergeCell ref="B7:J7"/>
    <mergeCell ref="H8:J8"/>
    <mergeCell ref="G10:J10"/>
    <mergeCell ref="G11:J11"/>
    <mergeCell ref="G12:J12"/>
    <mergeCell ref="G13:J13"/>
    <mergeCell ref="G14:J14"/>
    <mergeCell ref="A14:D14"/>
    <mergeCell ref="A15:B15"/>
    <mergeCell ref="B6:J6"/>
    <mergeCell ref="B1:J1"/>
    <mergeCell ref="B2:J2"/>
    <mergeCell ref="B3:J3"/>
    <mergeCell ref="B4:J4"/>
    <mergeCell ref="B5:J5"/>
  </mergeCells>
  <pageMargins left="0" right="0" top="0.74803149606299213" bottom="0.74803149606299213" header="0" footer="0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view="pageBreakPreview" zoomScale="60" zoomScaleNormal="100" workbookViewId="0">
      <selection activeCell="M36" sqref="M36"/>
    </sheetView>
  </sheetViews>
  <sheetFormatPr defaultRowHeight="12.75" x14ac:dyDescent="0.2"/>
  <cols>
    <col min="1" max="1" width="5" customWidth="1"/>
    <col min="2" max="2" width="73.140625" customWidth="1"/>
    <col min="3" max="3" width="13.85546875" customWidth="1"/>
    <col min="4" max="4" width="13" customWidth="1"/>
    <col min="5" max="5" width="12.5703125" customWidth="1"/>
    <col min="6" max="6" width="15" customWidth="1"/>
  </cols>
  <sheetData>
    <row r="1" spans="1:6" ht="15.75" x14ac:dyDescent="0.25">
      <c r="A1" s="2"/>
      <c r="B1" s="2"/>
      <c r="C1" s="2"/>
      <c r="D1" s="26"/>
      <c r="E1" s="35"/>
      <c r="F1" s="26" t="s">
        <v>179</v>
      </c>
    </row>
    <row r="2" spans="1:6" x14ac:dyDescent="0.2">
      <c r="A2" s="284" t="s">
        <v>177</v>
      </c>
      <c r="B2" s="285"/>
      <c r="C2" s="285"/>
      <c r="D2" s="285"/>
      <c r="E2" s="114"/>
      <c r="F2" s="114"/>
    </row>
    <row r="3" spans="1:6" ht="15.75" x14ac:dyDescent="0.25">
      <c r="A3" s="2"/>
      <c r="B3" s="115"/>
      <c r="C3" s="115"/>
      <c r="D3" s="115"/>
      <c r="E3" s="2"/>
      <c r="F3" s="2"/>
    </row>
    <row r="4" spans="1:6" ht="15.75" x14ac:dyDescent="0.25">
      <c r="A4" s="2"/>
      <c r="B4" s="2"/>
      <c r="C4" s="2"/>
      <c r="D4" s="26"/>
      <c r="E4" s="2"/>
      <c r="F4" s="2"/>
    </row>
    <row r="5" spans="1:6" ht="47.25" x14ac:dyDescent="0.2">
      <c r="A5" s="116" t="s">
        <v>0</v>
      </c>
      <c r="B5" s="116" t="s">
        <v>39</v>
      </c>
      <c r="C5" s="116" t="s">
        <v>170</v>
      </c>
      <c r="D5" s="116" t="s">
        <v>118</v>
      </c>
      <c r="E5" s="116" t="s">
        <v>171</v>
      </c>
      <c r="F5" s="116" t="s">
        <v>101</v>
      </c>
    </row>
    <row r="6" spans="1:6" ht="15.75" x14ac:dyDescent="0.25">
      <c r="A6" s="6">
        <v>1</v>
      </c>
      <c r="B6" s="12">
        <v>2</v>
      </c>
      <c r="C6" s="6">
        <v>3</v>
      </c>
      <c r="D6" s="6">
        <v>4</v>
      </c>
      <c r="E6" s="117">
        <v>5</v>
      </c>
      <c r="F6" s="117">
        <v>6</v>
      </c>
    </row>
    <row r="7" spans="1:6" ht="75" x14ac:dyDescent="0.25">
      <c r="A7" s="117"/>
      <c r="B7" s="135" t="s">
        <v>172</v>
      </c>
      <c r="C7" s="117" t="s">
        <v>2</v>
      </c>
      <c r="D7" s="117" t="s">
        <v>2</v>
      </c>
      <c r="E7" s="117" t="s">
        <v>2</v>
      </c>
      <c r="F7" s="136">
        <v>0</v>
      </c>
    </row>
    <row r="8" spans="1:6" ht="33" customHeight="1" x14ac:dyDescent="0.2">
      <c r="A8" s="117">
        <v>1</v>
      </c>
      <c r="B8" s="21" t="s">
        <v>178</v>
      </c>
      <c r="C8" s="13" t="s">
        <v>174</v>
      </c>
      <c r="D8" s="13"/>
      <c r="E8" s="117"/>
      <c r="F8" s="137">
        <v>0</v>
      </c>
    </row>
    <row r="9" spans="1:6" ht="33" customHeight="1" x14ac:dyDescent="0.2">
      <c r="A9" s="171">
        <v>2</v>
      </c>
      <c r="B9" s="21" t="s">
        <v>229</v>
      </c>
      <c r="C9" s="13" t="s">
        <v>174</v>
      </c>
      <c r="D9" s="13"/>
      <c r="E9" s="171"/>
      <c r="F9" s="137">
        <v>0</v>
      </c>
    </row>
    <row r="10" spans="1:6" ht="14.25" x14ac:dyDescent="0.25">
      <c r="A10" s="278" t="s">
        <v>4</v>
      </c>
      <c r="B10" s="286"/>
      <c r="C10" s="286"/>
      <c r="D10" s="286"/>
      <c r="E10" s="286"/>
      <c r="F10" s="136">
        <f>F7</f>
        <v>0</v>
      </c>
    </row>
    <row r="11" spans="1:6" ht="15.75" x14ac:dyDescent="0.25">
      <c r="A11" s="7"/>
      <c r="B11" s="18"/>
      <c r="C11" s="19"/>
      <c r="D11" s="20"/>
      <c r="E11" s="2"/>
      <c r="F11" s="2"/>
    </row>
    <row r="12" spans="1:6" ht="15.75" x14ac:dyDescent="0.25">
      <c r="A12" s="2"/>
      <c r="B12" s="16"/>
      <c r="C12" s="17"/>
      <c r="D12" s="2"/>
      <c r="E12" s="2"/>
      <c r="F12" s="2"/>
    </row>
    <row r="13" spans="1:6" ht="15.75" x14ac:dyDescent="0.25">
      <c r="A13" s="2"/>
      <c r="B13" s="258" t="s">
        <v>230</v>
      </c>
      <c r="C13" s="203"/>
      <c r="D13" s="203"/>
      <c r="E13" s="203"/>
      <c r="F13" s="203"/>
    </row>
    <row r="14" spans="1:6" x14ac:dyDescent="0.2">
      <c r="A14" s="1"/>
      <c r="B14" s="1" t="s">
        <v>175</v>
      </c>
      <c r="C14" s="113"/>
      <c r="D14" s="15"/>
      <c r="E14" s="1"/>
      <c r="F14" s="1"/>
    </row>
    <row r="15" spans="1:6" ht="15.75" x14ac:dyDescent="0.25">
      <c r="A15" s="2"/>
      <c r="B15" s="2"/>
      <c r="C15" s="2"/>
      <c r="D15" s="14"/>
      <c r="E15" s="2"/>
      <c r="F15" s="2"/>
    </row>
  </sheetData>
  <mergeCells count="3">
    <mergeCell ref="A2:D2"/>
    <mergeCell ref="A10:E10"/>
    <mergeCell ref="B13:F1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Normal="100" workbookViewId="0">
      <selection activeCell="K17" sqref="K17"/>
    </sheetView>
  </sheetViews>
  <sheetFormatPr defaultRowHeight="15.75" x14ac:dyDescent="0.25"/>
  <cols>
    <col min="1" max="1" width="48.5703125" style="2" customWidth="1"/>
    <col min="2" max="2" width="6.28515625" style="2" customWidth="1"/>
    <col min="3" max="3" width="5.7109375" style="2" customWidth="1"/>
    <col min="4" max="4" width="7.140625" style="2" customWidth="1"/>
    <col min="5" max="5" width="13.28515625" style="2" customWidth="1"/>
    <col min="6" max="6" width="8.5703125" style="2" customWidth="1"/>
    <col min="7" max="8" width="10" style="2" customWidth="1"/>
    <col min="9" max="10" width="9.140625" style="2"/>
    <col min="11" max="11" width="15" style="2" customWidth="1"/>
    <col min="12" max="12" width="14" style="2" customWidth="1"/>
    <col min="13" max="13" width="13.85546875" style="2" customWidth="1"/>
    <col min="14" max="16384" width="9.140625" style="2"/>
  </cols>
  <sheetData>
    <row r="1" spans="1:14" x14ac:dyDescent="0.25">
      <c r="A1" s="204" t="s">
        <v>65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9"/>
      <c r="M1" s="9"/>
    </row>
    <row r="2" spans="1:14" x14ac:dyDescent="0.25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9"/>
      <c r="M2" s="9"/>
    </row>
    <row r="3" spans="1:14" s="11" customFormat="1" ht="25.5" customHeight="1" x14ac:dyDescent="0.25">
      <c r="A3" s="212" t="s">
        <v>22</v>
      </c>
      <c r="B3" s="213" t="s">
        <v>23</v>
      </c>
      <c r="C3" s="215" t="s">
        <v>24</v>
      </c>
      <c r="D3" s="215"/>
      <c r="E3" s="215"/>
      <c r="F3" s="215"/>
      <c r="G3" s="215"/>
      <c r="H3" s="215"/>
      <c r="I3" s="215"/>
      <c r="J3" s="112"/>
      <c r="K3" s="215" t="s">
        <v>62</v>
      </c>
      <c r="L3" s="216"/>
      <c r="M3" s="216"/>
    </row>
    <row r="4" spans="1:14" s="11" customFormat="1" ht="69.75" customHeight="1" x14ac:dyDescent="0.25">
      <c r="A4" s="212"/>
      <c r="B4" s="214"/>
      <c r="C4" s="39" t="s">
        <v>25</v>
      </c>
      <c r="D4" s="39" t="s">
        <v>26</v>
      </c>
      <c r="E4" s="39" t="s">
        <v>27</v>
      </c>
      <c r="F4" s="39" t="s">
        <v>28</v>
      </c>
      <c r="G4" s="39" t="s">
        <v>29</v>
      </c>
      <c r="H4" s="39" t="s">
        <v>30</v>
      </c>
      <c r="I4" s="39" t="s">
        <v>31</v>
      </c>
      <c r="J4" s="112" t="s">
        <v>149</v>
      </c>
      <c r="K4" s="39" t="s">
        <v>252</v>
      </c>
      <c r="L4" s="39" t="s">
        <v>253</v>
      </c>
      <c r="M4" s="39" t="s">
        <v>254</v>
      </c>
    </row>
    <row r="5" spans="1:14" x14ac:dyDescent="0.25">
      <c r="A5" s="40">
        <v>1</v>
      </c>
      <c r="B5" s="40">
        <v>2</v>
      </c>
      <c r="C5" s="40">
        <v>3</v>
      </c>
      <c r="D5" s="40">
        <v>4</v>
      </c>
      <c r="E5" s="40">
        <v>5</v>
      </c>
      <c r="F5" s="40">
        <v>6</v>
      </c>
      <c r="G5" s="40">
        <v>7</v>
      </c>
      <c r="H5" s="40">
        <v>8</v>
      </c>
      <c r="I5" s="40">
        <v>9</v>
      </c>
      <c r="J5" s="41">
        <v>10</v>
      </c>
      <c r="K5" s="41">
        <v>11</v>
      </c>
      <c r="L5" s="41">
        <v>12</v>
      </c>
      <c r="M5" s="41">
        <v>13</v>
      </c>
    </row>
    <row r="6" spans="1:14" ht="21.75" customHeight="1" x14ac:dyDescent="0.25">
      <c r="A6" s="121" t="s">
        <v>157</v>
      </c>
      <c r="B6" s="122"/>
      <c r="C6" s="123" t="s">
        <v>32</v>
      </c>
      <c r="D6" s="123" t="s">
        <v>55</v>
      </c>
      <c r="E6" s="123" t="s">
        <v>158</v>
      </c>
      <c r="F6" s="123" t="s">
        <v>159</v>
      </c>
      <c r="G6" s="123" t="s">
        <v>160</v>
      </c>
      <c r="H6" s="123" t="s">
        <v>150</v>
      </c>
      <c r="I6" s="123" t="s">
        <v>161</v>
      </c>
      <c r="J6" s="123" t="s">
        <v>155</v>
      </c>
      <c r="K6" s="104">
        <v>360000</v>
      </c>
      <c r="L6" s="104">
        <v>360000</v>
      </c>
      <c r="M6" s="104">
        <v>360000</v>
      </c>
      <c r="N6" s="48"/>
    </row>
    <row r="7" spans="1:14" ht="21.75" customHeight="1" x14ac:dyDescent="0.25">
      <c r="A7" s="121" t="s">
        <v>157</v>
      </c>
      <c r="B7" s="122"/>
      <c r="C7" s="123" t="s">
        <v>32</v>
      </c>
      <c r="D7" s="123" t="s">
        <v>55</v>
      </c>
      <c r="E7" s="123" t="s">
        <v>216</v>
      </c>
      <c r="F7" s="123" t="s">
        <v>159</v>
      </c>
      <c r="G7" s="123" t="s">
        <v>160</v>
      </c>
      <c r="H7" s="123" t="s">
        <v>217</v>
      </c>
      <c r="I7" s="123" t="s">
        <v>218</v>
      </c>
      <c r="J7" s="123" t="s">
        <v>154</v>
      </c>
      <c r="K7" s="104">
        <f>'Табл.2(211,213)'!D10</f>
        <v>0</v>
      </c>
      <c r="L7" s="104">
        <v>0</v>
      </c>
      <c r="M7" s="104">
        <v>0</v>
      </c>
      <c r="N7" s="48"/>
    </row>
    <row r="8" spans="1:14" ht="21.75" customHeight="1" x14ac:dyDescent="0.25">
      <c r="A8" s="121" t="s">
        <v>157</v>
      </c>
      <c r="B8" s="122"/>
      <c r="C8" s="123" t="s">
        <v>32</v>
      </c>
      <c r="D8" s="123" t="s">
        <v>32</v>
      </c>
      <c r="E8" s="123" t="s">
        <v>225</v>
      </c>
      <c r="F8" s="123" t="s">
        <v>159</v>
      </c>
      <c r="G8" s="123" t="s">
        <v>160</v>
      </c>
      <c r="H8" s="123" t="s">
        <v>226</v>
      </c>
      <c r="I8" s="123" t="s">
        <v>34</v>
      </c>
      <c r="J8" s="123" t="s">
        <v>156</v>
      </c>
      <c r="K8" s="104">
        <v>0</v>
      </c>
      <c r="L8" s="104">
        <v>0</v>
      </c>
      <c r="M8" s="104">
        <v>0</v>
      </c>
      <c r="N8" s="48"/>
    </row>
    <row r="9" spans="1:14" x14ac:dyDescent="0.25">
      <c r="A9" s="209" t="s">
        <v>63</v>
      </c>
      <c r="B9" s="218"/>
      <c r="C9" s="218"/>
      <c r="D9" s="218"/>
      <c r="E9" s="218"/>
      <c r="F9" s="218"/>
      <c r="G9" s="218"/>
      <c r="H9" s="218"/>
      <c r="I9" s="219"/>
      <c r="J9" s="124"/>
      <c r="K9" s="105">
        <f>K6+K7+K8</f>
        <v>360000</v>
      </c>
      <c r="L9" s="105">
        <f t="shared" ref="L9:M9" si="0">L6+L7+L8</f>
        <v>360000</v>
      </c>
      <c r="M9" s="105">
        <f t="shared" si="0"/>
        <v>360000</v>
      </c>
      <c r="N9" s="48"/>
    </row>
    <row r="10" spans="1:14" ht="26.25" customHeight="1" x14ac:dyDescent="0.25">
      <c r="A10" s="59" t="s">
        <v>162</v>
      </c>
      <c r="B10" s="58"/>
      <c r="C10" s="56" t="s">
        <v>32</v>
      </c>
      <c r="D10" s="56" t="s">
        <v>55</v>
      </c>
      <c r="E10" s="123" t="s">
        <v>158</v>
      </c>
      <c r="F10" s="56" t="s">
        <v>163</v>
      </c>
      <c r="G10" s="56" t="s">
        <v>164</v>
      </c>
      <c r="H10" s="123" t="s">
        <v>150</v>
      </c>
      <c r="I10" s="56" t="s">
        <v>161</v>
      </c>
      <c r="J10" s="56" t="s">
        <v>155</v>
      </c>
      <c r="K10" s="104">
        <v>108720</v>
      </c>
      <c r="L10" s="104">
        <v>108720</v>
      </c>
      <c r="M10" s="104">
        <v>108720</v>
      </c>
      <c r="N10" s="48"/>
    </row>
    <row r="11" spans="1:14" ht="26.25" customHeight="1" x14ac:dyDescent="0.25">
      <c r="A11" s="59" t="s">
        <v>162</v>
      </c>
      <c r="B11" s="122"/>
      <c r="C11" s="123" t="s">
        <v>32</v>
      </c>
      <c r="D11" s="123" t="s">
        <v>55</v>
      </c>
      <c r="E11" s="123" t="s">
        <v>216</v>
      </c>
      <c r="F11" s="123" t="s">
        <v>163</v>
      </c>
      <c r="G11" s="123" t="s">
        <v>164</v>
      </c>
      <c r="H11" s="123" t="s">
        <v>217</v>
      </c>
      <c r="I11" s="123" t="s">
        <v>218</v>
      </c>
      <c r="J11" s="123" t="s">
        <v>215</v>
      </c>
      <c r="K11" s="104">
        <f>'Табл.2(211,213)'!D13</f>
        <v>0</v>
      </c>
      <c r="L11" s="104">
        <v>0</v>
      </c>
      <c r="M11" s="104">
        <v>0</v>
      </c>
      <c r="N11" s="48"/>
    </row>
    <row r="12" spans="1:14" ht="26.25" customHeight="1" x14ac:dyDescent="0.25">
      <c r="A12" s="59" t="s">
        <v>162</v>
      </c>
      <c r="B12" s="122"/>
      <c r="C12" s="123" t="s">
        <v>32</v>
      </c>
      <c r="D12" s="123" t="s">
        <v>32</v>
      </c>
      <c r="E12" s="123" t="s">
        <v>225</v>
      </c>
      <c r="F12" s="123" t="s">
        <v>163</v>
      </c>
      <c r="G12" s="123" t="s">
        <v>164</v>
      </c>
      <c r="H12" s="123" t="s">
        <v>226</v>
      </c>
      <c r="I12" s="123" t="s">
        <v>34</v>
      </c>
      <c r="J12" s="123" t="s">
        <v>156</v>
      </c>
      <c r="K12" s="104">
        <f>'Табл.2(211,213)'!D14</f>
        <v>0</v>
      </c>
      <c r="L12" s="104">
        <v>0</v>
      </c>
      <c r="M12" s="104">
        <v>0</v>
      </c>
      <c r="N12" s="48"/>
    </row>
    <row r="13" spans="1:14" x14ac:dyDescent="0.25">
      <c r="A13" s="209" t="s">
        <v>63</v>
      </c>
      <c r="B13" s="218"/>
      <c r="C13" s="218"/>
      <c r="D13" s="218"/>
      <c r="E13" s="218"/>
      <c r="F13" s="218"/>
      <c r="G13" s="218"/>
      <c r="H13" s="218"/>
      <c r="I13" s="219"/>
      <c r="J13" s="124"/>
      <c r="K13" s="105">
        <f>K10+K11+K12</f>
        <v>108720</v>
      </c>
      <c r="L13" s="105">
        <f t="shared" ref="L13:M13" si="1">L10+L11+L12</f>
        <v>108720</v>
      </c>
      <c r="M13" s="105">
        <f t="shared" si="1"/>
        <v>108720</v>
      </c>
      <c r="N13" s="48"/>
    </row>
    <row r="14" spans="1:14" s="48" customFormat="1" ht="31.5" x14ac:dyDescent="0.25">
      <c r="A14" s="55" t="s">
        <v>71</v>
      </c>
      <c r="B14" s="57"/>
      <c r="C14" s="56" t="s">
        <v>32</v>
      </c>
      <c r="D14" s="56" t="s">
        <v>33</v>
      </c>
      <c r="E14" s="58">
        <v>5100500001</v>
      </c>
      <c r="F14" s="58">
        <v>112</v>
      </c>
      <c r="G14" s="58">
        <v>214</v>
      </c>
      <c r="H14" s="56" t="s">
        <v>35</v>
      </c>
      <c r="I14" s="56" t="s">
        <v>72</v>
      </c>
      <c r="J14" s="56" t="s">
        <v>156</v>
      </c>
      <c r="K14" s="104">
        <f>'Табл.4(214)'!H6</f>
        <v>85000</v>
      </c>
      <c r="L14" s="104">
        <v>85000</v>
      </c>
      <c r="M14" s="104">
        <v>85000</v>
      </c>
    </row>
    <row r="15" spans="1:14" s="48" customFormat="1" ht="16.5" customHeight="1" x14ac:dyDescent="0.25">
      <c r="A15" s="53" t="s">
        <v>63</v>
      </c>
      <c r="B15" s="54"/>
      <c r="C15" s="54"/>
      <c r="D15" s="54"/>
      <c r="E15" s="54"/>
      <c r="F15" s="54"/>
      <c r="G15" s="54"/>
      <c r="H15" s="54"/>
      <c r="I15" s="54"/>
      <c r="J15" s="54"/>
      <c r="K15" s="105">
        <f>K14</f>
        <v>85000</v>
      </c>
      <c r="L15" s="105">
        <f>L14</f>
        <v>85000</v>
      </c>
      <c r="M15" s="105">
        <f>M14</f>
        <v>85000</v>
      </c>
    </row>
    <row r="16" spans="1:14" s="48" customFormat="1" x14ac:dyDescent="0.25">
      <c r="A16" s="59" t="s">
        <v>66</v>
      </c>
      <c r="B16" s="58"/>
      <c r="C16" s="56" t="s">
        <v>32</v>
      </c>
      <c r="D16" s="56" t="s">
        <v>55</v>
      </c>
      <c r="E16" s="56" t="s">
        <v>145</v>
      </c>
      <c r="F16" s="56" t="s">
        <v>36</v>
      </c>
      <c r="G16" s="56" t="s">
        <v>47</v>
      </c>
      <c r="H16" s="56" t="s">
        <v>35</v>
      </c>
      <c r="I16" s="56" t="s">
        <v>48</v>
      </c>
      <c r="J16" s="56" t="s">
        <v>156</v>
      </c>
      <c r="K16" s="104">
        <f>'Табл.5(225)'!F9</f>
        <v>12750</v>
      </c>
      <c r="L16" s="104">
        <v>12750</v>
      </c>
      <c r="M16" s="104">
        <v>12750</v>
      </c>
    </row>
    <row r="17" spans="1:13" s="48" customFormat="1" x14ac:dyDescent="0.25">
      <c r="A17" s="59" t="s">
        <v>66</v>
      </c>
      <c r="B17" s="58"/>
      <c r="C17" s="56" t="s">
        <v>32</v>
      </c>
      <c r="D17" s="56" t="s">
        <v>55</v>
      </c>
      <c r="E17" s="56" t="s">
        <v>224</v>
      </c>
      <c r="F17" s="56" t="s">
        <v>36</v>
      </c>
      <c r="G17" s="56" t="s">
        <v>47</v>
      </c>
      <c r="H17" s="56" t="s">
        <v>35</v>
      </c>
      <c r="I17" s="56" t="s">
        <v>34</v>
      </c>
      <c r="J17" s="56" t="s">
        <v>156</v>
      </c>
      <c r="K17" s="104">
        <f>'Табл.5(225)'!F10</f>
        <v>9600</v>
      </c>
      <c r="L17" s="104">
        <v>9600</v>
      </c>
      <c r="M17" s="104">
        <v>9600</v>
      </c>
    </row>
    <row r="18" spans="1:13" s="48" customFormat="1" x14ac:dyDescent="0.25">
      <c r="A18" s="59" t="s">
        <v>66</v>
      </c>
      <c r="B18" s="58"/>
      <c r="C18" s="56" t="s">
        <v>32</v>
      </c>
      <c r="D18" s="56" t="s">
        <v>55</v>
      </c>
      <c r="E18" s="56" t="s">
        <v>146</v>
      </c>
      <c r="F18" s="56" t="s">
        <v>36</v>
      </c>
      <c r="G18" s="56" t="s">
        <v>47</v>
      </c>
      <c r="H18" s="56" t="s">
        <v>35</v>
      </c>
      <c r="I18" s="56" t="s">
        <v>48</v>
      </c>
      <c r="J18" s="56" t="s">
        <v>156</v>
      </c>
      <c r="K18" s="104">
        <f>'Табл.5(225)'!F11</f>
        <v>30000</v>
      </c>
      <c r="L18" s="104">
        <v>30000</v>
      </c>
      <c r="M18" s="104">
        <v>30000</v>
      </c>
    </row>
    <row r="19" spans="1:13" s="48" customFormat="1" ht="21.75" customHeight="1" x14ac:dyDescent="0.25">
      <c r="A19" s="55" t="s">
        <v>66</v>
      </c>
      <c r="B19" s="58"/>
      <c r="C19" s="56" t="s">
        <v>32</v>
      </c>
      <c r="D19" s="56" t="s">
        <v>55</v>
      </c>
      <c r="E19" s="56" t="s">
        <v>148</v>
      </c>
      <c r="F19" s="56" t="s">
        <v>36</v>
      </c>
      <c r="G19" s="56" t="s">
        <v>47</v>
      </c>
      <c r="H19" s="56" t="s">
        <v>35</v>
      </c>
      <c r="I19" s="56" t="s">
        <v>48</v>
      </c>
      <c r="J19" s="56" t="s">
        <v>156</v>
      </c>
      <c r="K19" s="104">
        <f>'Табл.5(225)'!F12</f>
        <v>11000</v>
      </c>
      <c r="L19" s="104">
        <v>11000</v>
      </c>
      <c r="M19" s="104">
        <v>11000</v>
      </c>
    </row>
    <row r="20" spans="1:13" s="48" customFormat="1" ht="21.75" customHeight="1" x14ac:dyDescent="0.25">
      <c r="A20" s="55" t="s">
        <v>66</v>
      </c>
      <c r="B20" s="58"/>
      <c r="C20" s="56" t="s">
        <v>32</v>
      </c>
      <c r="D20" s="56" t="s">
        <v>55</v>
      </c>
      <c r="E20" s="56" t="s">
        <v>240</v>
      </c>
      <c r="F20" s="56" t="s">
        <v>36</v>
      </c>
      <c r="G20" s="56" t="s">
        <v>47</v>
      </c>
      <c r="H20" s="56" t="s">
        <v>35</v>
      </c>
      <c r="I20" s="56" t="s">
        <v>34</v>
      </c>
      <c r="J20" s="56" t="s">
        <v>156</v>
      </c>
      <c r="K20" s="104">
        <v>0</v>
      </c>
      <c r="L20" s="104">
        <v>0</v>
      </c>
      <c r="M20" s="104">
        <v>0</v>
      </c>
    </row>
    <row r="21" spans="1:13" s="48" customFormat="1" ht="21.75" customHeight="1" x14ac:dyDescent="0.25">
      <c r="A21" s="55" t="s">
        <v>66</v>
      </c>
      <c r="B21" s="58"/>
      <c r="C21" s="56" t="s">
        <v>32</v>
      </c>
      <c r="D21" s="56" t="s">
        <v>33</v>
      </c>
      <c r="E21" s="56" t="s">
        <v>223</v>
      </c>
      <c r="F21" s="56" t="s">
        <v>36</v>
      </c>
      <c r="G21" s="56" t="s">
        <v>47</v>
      </c>
      <c r="H21" s="56" t="s">
        <v>35</v>
      </c>
      <c r="I21" s="56" t="s">
        <v>34</v>
      </c>
      <c r="J21" s="56" t="s">
        <v>156</v>
      </c>
      <c r="K21" s="104">
        <v>0</v>
      </c>
      <c r="L21" s="104">
        <v>0</v>
      </c>
      <c r="M21" s="104">
        <v>0</v>
      </c>
    </row>
    <row r="22" spans="1:13" s="48" customFormat="1" ht="21.75" customHeight="1" x14ac:dyDescent="0.25">
      <c r="A22" s="55" t="s">
        <v>193</v>
      </c>
      <c r="B22" s="58"/>
      <c r="C22" s="56" t="s">
        <v>32</v>
      </c>
      <c r="D22" s="56" t="s">
        <v>33</v>
      </c>
      <c r="E22" s="56" t="s">
        <v>192</v>
      </c>
      <c r="F22" s="56" t="s">
        <v>36</v>
      </c>
      <c r="G22" s="56" t="s">
        <v>191</v>
      </c>
      <c r="H22" s="56" t="s">
        <v>35</v>
      </c>
      <c r="I22" s="56" t="s">
        <v>194</v>
      </c>
      <c r="J22" s="56" t="s">
        <v>156</v>
      </c>
      <c r="K22" s="177">
        <v>0</v>
      </c>
      <c r="L22" s="104">
        <v>0</v>
      </c>
      <c r="M22" s="104">
        <v>0</v>
      </c>
    </row>
    <row r="23" spans="1:13" s="48" customFormat="1" ht="21.75" customHeight="1" x14ac:dyDescent="0.25">
      <c r="A23" s="138" t="s">
        <v>176</v>
      </c>
      <c r="B23" s="58"/>
      <c r="C23" s="56" t="s">
        <v>32</v>
      </c>
      <c r="D23" s="56" t="s">
        <v>55</v>
      </c>
      <c r="E23" s="56" t="s">
        <v>147</v>
      </c>
      <c r="F23" s="56" t="s">
        <v>36</v>
      </c>
      <c r="G23" s="56" t="s">
        <v>166</v>
      </c>
      <c r="H23" s="56" t="s">
        <v>35</v>
      </c>
      <c r="I23" s="56" t="s">
        <v>34</v>
      </c>
      <c r="J23" s="56" t="s">
        <v>156</v>
      </c>
      <c r="K23" s="104">
        <f>'Табл.6(310)'!F8</f>
        <v>2700</v>
      </c>
      <c r="L23" s="104">
        <v>2700</v>
      </c>
      <c r="M23" s="104">
        <v>2700</v>
      </c>
    </row>
    <row r="24" spans="1:13" s="48" customFormat="1" ht="21.75" customHeight="1" x14ac:dyDescent="0.25">
      <c r="A24" s="55" t="s">
        <v>73</v>
      </c>
      <c r="B24" s="58"/>
      <c r="C24" s="56" t="s">
        <v>32</v>
      </c>
      <c r="D24" s="56" t="s">
        <v>55</v>
      </c>
      <c r="E24" s="56" t="s">
        <v>142</v>
      </c>
      <c r="F24" s="56" t="s">
        <v>36</v>
      </c>
      <c r="G24" s="56" t="s">
        <v>74</v>
      </c>
      <c r="H24" s="56" t="s">
        <v>35</v>
      </c>
      <c r="I24" s="56" t="s">
        <v>96</v>
      </c>
      <c r="J24" s="56" t="s">
        <v>154</v>
      </c>
      <c r="K24" s="104">
        <f>'Табл.7(342)'!G7</f>
        <v>13824</v>
      </c>
      <c r="L24" s="104">
        <v>13824</v>
      </c>
      <c r="M24" s="104">
        <v>13824</v>
      </c>
    </row>
    <row r="25" spans="1:13" s="48" customFormat="1" ht="20.25" customHeight="1" x14ac:dyDescent="0.25">
      <c r="A25" s="55" t="s">
        <v>73</v>
      </c>
      <c r="B25" s="58"/>
      <c r="C25" s="56" t="s">
        <v>32</v>
      </c>
      <c r="D25" s="56" t="s">
        <v>55</v>
      </c>
      <c r="E25" s="56" t="s">
        <v>141</v>
      </c>
      <c r="F25" s="56" t="s">
        <v>36</v>
      </c>
      <c r="G25" s="56" t="s">
        <v>74</v>
      </c>
      <c r="H25" s="56" t="s">
        <v>35</v>
      </c>
      <c r="I25" s="56" t="s">
        <v>54</v>
      </c>
      <c r="J25" s="56" t="s">
        <v>154</v>
      </c>
      <c r="K25" s="104">
        <f>'Табл.7(342)'!G8</f>
        <v>78100</v>
      </c>
      <c r="L25" s="104">
        <v>78100</v>
      </c>
      <c r="M25" s="104">
        <v>78100</v>
      </c>
    </row>
    <row r="26" spans="1:13" s="48" customFormat="1" ht="21" customHeight="1" x14ac:dyDescent="0.25">
      <c r="A26" s="55" t="s">
        <v>73</v>
      </c>
      <c r="B26" s="58"/>
      <c r="C26" s="56" t="s">
        <v>32</v>
      </c>
      <c r="D26" s="56" t="s">
        <v>55</v>
      </c>
      <c r="E26" s="56" t="s">
        <v>143</v>
      </c>
      <c r="F26" s="56" t="s">
        <v>36</v>
      </c>
      <c r="G26" s="56" t="s">
        <v>74</v>
      </c>
      <c r="H26" s="56" t="s">
        <v>35</v>
      </c>
      <c r="I26" s="56" t="s">
        <v>144</v>
      </c>
      <c r="J26" s="56" t="s">
        <v>156</v>
      </c>
      <c r="K26" s="104">
        <f>'Табл.7(342)'!G5</f>
        <v>26500</v>
      </c>
      <c r="L26" s="104">
        <v>26500</v>
      </c>
      <c r="M26" s="104">
        <v>26500</v>
      </c>
    </row>
    <row r="27" spans="1:13" s="48" customFormat="1" ht="18.75" customHeight="1" x14ac:dyDescent="0.25">
      <c r="A27" s="55" t="s">
        <v>73</v>
      </c>
      <c r="B27" s="58"/>
      <c r="C27" s="56" t="s">
        <v>32</v>
      </c>
      <c r="D27" s="56" t="s">
        <v>55</v>
      </c>
      <c r="E27" s="56" t="s">
        <v>143</v>
      </c>
      <c r="F27" s="56" t="s">
        <v>36</v>
      </c>
      <c r="G27" s="56" t="s">
        <v>74</v>
      </c>
      <c r="H27" s="56" t="s">
        <v>35</v>
      </c>
      <c r="I27" s="56" t="s">
        <v>75</v>
      </c>
      <c r="J27" s="56" t="s">
        <v>156</v>
      </c>
      <c r="K27" s="104">
        <f>'Табл.7(342)'!G6</f>
        <v>9500</v>
      </c>
      <c r="L27" s="104">
        <v>9500</v>
      </c>
      <c r="M27" s="104">
        <v>9500</v>
      </c>
    </row>
    <row r="28" spans="1:13" s="48" customFormat="1" ht="18.75" customHeight="1" x14ac:dyDescent="0.25">
      <c r="A28" s="55" t="s">
        <v>73</v>
      </c>
      <c r="B28" s="58"/>
      <c r="C28" s="56" t="s">
        <v>32</v>
      </c>
      <c r="D28" s="56" t="s">
        <v>55</v>
      </c>
      <c r="E28" s="119" t="s">
        <v>153</v>
      </c>
      <c r="F28" s="56" t="s">
        <v>36</v>
      </c>
      <c r="G28" s="56" t="s">
        <v>74</v>
      </c>
      <c r="H28" s="56" t="s">
        <v>35</v>
      </c>
      <c r="I28" s="120" t="s">
        <v>151</v>
      </c>
      <c r="J28" s="120" t="s">
        <v>154</v>
      </c>
      <c r="K28" s="104">
        <f>'Табл.7(342)'!G9</f>
        <v>7077.4</v>
      </c>
      <c r="L28" s="104">
        <v>7077.4</v>
      </c>
      <c r="M28" s="104">
        <v>7077.4</v>
      </c>
    </row>
    <row r="29" spans="1:13" s="48" customFormat="1" ht="18.75" customHeight="1" x14ac:dyDescent="0.25">
      <c r="A29" s="55" t="s">
        <v>73</v>
      </c>
      <c r="B29" s="58"/>
      <c r="C29" s="56" t="s">
        <v>32</v>
      </c>
      <c r="D29" s="56" t="s">
        <v>55</v>
      </c>
      <c r="E29" s="119" t="s">
        <v>153</v>
      </c>
      <c r="F29" s="56" t="s">
        <v>36</v>
      </c>
      <c r="G29" s="56" t="s">
        <v>74</v>
      </c>
      <c r="H29" s="56" t="s">
        <v>150</v>
      </c>
      <c r="I29" s="56" t="s">
        <v>152</v>
      </c>
      <c r="J29" s="120" t="s">
        <v>155</v>
      </c>
      <c r="K29" s="104">
        <f>'Табл.7(342)'!G10</f>
        <v>34176.400000000001</v>
      </c>
      <c r="L29" s="104">
        <v>34176.400000000001</v>
      </c>
      <c r="M29" s="104">
        <v>34176.400000000001</v>
      </c>
    </row>
    <row r="30" spans="1:13" s="48" customFormat="1" ht="31.5" customHeight="1" x14ac:dyDescent="0.25">
      <c r="A30" s="55" t="s">
        <v>182</v>
      </c>
      <c r="B30" s="58"/>
      <c r="C30" s="56" t="s">
        <v>32</v>
      </c>
      <c r="D30" s="56" t="s">
        <v>33</v>
      </c>
      <c r="E30" s="119" t="s">
        <v>181</v>
      </c>
      <c r="F30" s="56" t="s">
        <v>36</v>
      </c>
      <c r="G30" s="56" t="s">
        <v>167</v>
      </c>
      <c r="H30" s="56" t="s">
        <v>35</v>
      </c>
      <c r="I30" s="56" t="s">
        <v>180</v>
      </c>
      <c r="J30" s="120" t="s">
        <v>156</v>
      </c>
      <c r="K30" s="104">
        <f>'Табл.8(346)'!F8</f>
        <v>0</v>
      </c>
      <c r="L30" s="104">
        <v>0</v>
      </c>
      <c r="M30" s="104">
        <v>0</v>
      </c>
    </row>
    <row r="31" spans="1:13" s="48" customFormat="1" ht="31.5" customHeight="1" x14ac:dyDescent="0.25">
      <c r="A31" s="55" t="s">
        <v>182</v>
      </c>
      <c r="B31" s="172"/>
      <c r="C31" s="123" t="s">
        <v>32</v>
      </c>
      <c r="D31" s="123" t="s">
        <v>32</v>
      </c>
      <c r="E31" s="123" t="s">
        <v>225</v>
      </c>
      <c r="F31" s="123" t="s">
        <v>36</v>
      </c>
      <c r="G31" s="123" t="s">
        <v>167</v>
      </c>
      <c r="H31" s="123" t="s">
        <v>35</v>
      </c>
      <c r="I31" s="123" t="s">
        <v>34</v>
      </c>
      <c r="J31" s="123" t="s">
        <v>156</v>
      </c>
      <c r="K31" s="104">
        <v>12000</v>
      </c>
      <c r="L31" s="104">
        <v>12000</v>
      </c>
      <c r="M31" s="104">
        <v>12000</v>
      </c>
    </row>
    <row r="32" spans="1:13" s="48" customFormat="1" x14ac:dyDescent="0.25">
      <c r="A32" s="209" t="s">
        <v>63</v>
      </c>
      <c r="B32" s="210"/>
      <c r="C32" s="210"/>
      <c r="D32" s="210"/>
      <c r="E32" s="210"/>
      <c r="F32" s="210"/>
      <c r="G32" s="210"/>
      <c r="H32" s="210"/>
      <c r="I32" s="211"/>
      <c r="J32" s="111"/>
      <c r="K32" s="105">
        <f>SUM(K16:K31)</f>
        <v>247227.8</v>
      </c>
      <c r="L32" s="105">
        <f t="shared" ref="L32:M32" si="2">SUM(L16:L31)</f>
        <v>247227.8</v>
      </c>
      <c r="M32" s="105">
        <f t="shared" si="2"/>
        <v>247227.8</v>
      </c>
    </row>
    <row r="33" spans="1:13" s="48" customFormat="1" x14ac:dyDescent="0.25">
      <c r="A33" s="206" t="s">
        <v>64</v>
      </c>
      <c r="B33" s="207"/>
      <c r="C33" s="207"/>
      <c r="D33" s="207"/>
      <c r="E33" s="207"/>
      <c r="F33" s="207"/>
      <c r="G33" s="207"/>
      <c r="H33" s="207"/>
      <c r="I33" s="208"/>
      <c r="J33" s="110"/>
      <c r="K33" s="106">
        <f>K15+K32+K9+K13</f>
        <v>800947.8</v>
      </c>
      <c r="L33" s="106">
        <f>L15+L32+L9+L13</f>
        <v>800947.8</v>
      </c>
      <c r="M33" s="106">
        <f>M15+M32+M9+M13</f>
        <v>800947.8</v>
      </c>
    </row>
    <row r="34" spans="1:13" x14ac:dyDescent="0.25">
      <c r="K34" s="36"/>
    </row>
    <row r="35" spans="1:13" x14ac:dyDescent="0.25">
      <c r="A35" s="180" t="s">
        <v>235</v>
      </c>
      <c r="B35" s="203"/>
      <c r="C35" s="203"/>
      <c r="D35" s="203"/>
      <c r="E35" s="203"/>
      <c r="F35" s="203"/>
      <c r="G35" s="203"/>
      <c r="H35" s="203"/>
      <c r="I35" s="203"/>
      <c r="J35" s="109"/>
      <c r="K35" s="139"/>
      <c r="L35" s="139"/>
      <c r="M35" s="139"/>
    </row>
    <row r="36" spans="1:13" x14ac:dyDescent="0.25">
      <c r="A36" s="202" t="s">
        <v>97</v>
      </c>
      <c r="B36" s="203"/>
      <c r="C36" s="203"/>
      <c r="D36" s="203"/>
      <c r="E36" s="203"/>
      <c r="F36" s="203"/>
      <c r="G36" s="203"/>
      <c r="H36" s="203"/>
      <c r="I36" s="203"/>
      <c r="J36" s="109"/>
    </row>
    <row r="37" spans="1:13" x14ac:dyDescent="0.25">
      <c r="A37" s="62"/>
      <c r="B37" s="63"/>
      <c r="C37" s="63"/>
      <c r="D37" s="63"/>
      <c r="E37" s="63"/>
      <c r="F37" s="63"/>
      <c r="G37" s="63"/>
      <c r="H37" s="63"/>
      <c r="I37" s="63"/>
      <c r="J37" s="109"/>
    </row>
    <row r="38" spans="1:13" x14ac:dyDescent="0.25">
      <c r="A38" s="202" t="s">
        <v>236</v>
      </c>
      <c r="B38" s="217"/>
      <c r="C38" s="217"/>
      <c r="D38" s="217"/>
      <c r="E38" s="217"/>
      <c r="F38" s="217"/>
      <c r="G38" s="217"/>
      <c r="H38" s="217"/>
      <c r="I38" s="217"/>
      <c r="J38" s="217"/>
      <c r="K38" s="203"/>
    </row>
    <row r="39" spans="1:13" x14ac:dyDescent="0.25">
      <c r="A39" s="202" t="s">
        <v>98</v>
      </c>
      <c r="B39" s="203"/>
      <c r="C39" s="203"/>
      <c r="D39" s="203"/>
      <c r="E39" s="203"/>
      <c r="F39" s="203"/>
      <c r="G39" s="203"/>
      <c r="H39" s="203"/>
      <c r="I39" s="203"/>
      <c r="J39" s="109"/>
    </row>
    <row r="40" spans="1:13" x14ac:dyDescent="0.25">
      <c r="A40" s="68" t="s">
        <v>249</v>
      </c>
    </row>
  </sheetData>
  <mergeCells count="13">
    <mergeCell ref="A39:I39"/>
    <mergeCell ref="A1:K2"/>
    <mergeCell ref="A33:I33"/>
    <mergeCell ref="A32:I32"/>
    <mergeCell ref="A3:A4"/>
    <mergeCell ref="B3:B4"/>
    <mergeCell ref="C3:I3"/>
    <mergeCell ref="K3:M3"/>
    <mergeCell ref="A35:I35"/>
    <mergeCell ref="A36:I36"/>
    <mergeCell ref="A38:K38"/>
    <mergeCell ref="A9:I9"/>
    <mergeCell ref="A13:I13"/>
  </mergeCells>
  <pageMargins left="0" right="0" top="0" bottom="0" header="0" footer="0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1"/>
  <sheetViews>
    <sheetView view="pageBreakPreview" topLeftCell="A4" zoomScale="60" zoomScaleNormal="100" workbookViewId="0">
      <selection activeCell="L20" sqref="L20:N20"/>
    </sheetView>
  </sheetViews>
  <sheetFormatPr defaultRowHeight="12.75" x14ac:dyDescent="0.2"/>
  <cols>
    <col min="3" max="3" width="11.7109375" customWidth="1"/>
    <col min="14" max="14" width="13.42578125" customWidth="1"/>
  </cols>
  <sheetData>
    <row r="1" spans="1:14" ht="15.75" x14ac:dyDescent="0.2">
      <c r="N1" s="163" t="s">
        <v>195</v>
      </c>
    </row>
    <row r="2" spans="1:14" ht="15.75" x14ac:dyDescent="0.2">
      <c r="N2" s="163" t="s">
        <v>196</v>
      </c>
    </row>
    <row r="3" spans="1:14" ht="15.75" x14ac:dyDescent="0.2">
      <c r="N3" s="163" t="s">
        <v>197</v>
      </c>
    </row>
    <row r="4" spans="1:14" ht="15.75" x14ac:dyDescent="0.2">
      <c r="N4" s="163" t="s">
        <v>198</v>
      </c>
    </row>
    <row r="5" spans="1:14" ht="15.75" x14ac:dyDescent="0.2">
      <c r="N5" s="163" t="s">
        <v>199</v>
      </c>
    </row>
    <row r="8" spans="1:14" s="2" customFormat="1" ht="15.75" x14ac:dyDescent="0.25">
      <c r="B8" s="238" t="s">
        <v>200</v>
      </c>
      <c r="C8" s="238"/>
      <c r="D8" s="238"/>
      <c r="E8" s="238"/>
      <c r="F8" s="238"/>
      <c r="G8" s="238"/>
      <c r="H8" s="238"/>
      <c r="I8" s="238"/>
      <c r="J8" s="238"/>
      <c r="K8" s="238"/>
    </row>
    <row r="9" spans="1:14" s="2" customFormat="1" ht="14.25" customHeight="1" x14ac:dyDescent="0.25">
      <c r="B9" s="238"/>
      <c r="C9" s="238"/>
      <c r="D9" s="238"/>
      <c r="E9" s="238"/>
      <c r="F9" s="238"/>
      <c r="G9" s="238"/>
      <c r="H9" s="238"/>
      <c r="I9" s="238"/>
      <c r="J9" s="238"/>
      <c r="K9" s="238"/>
    </row>
    <row r="10" spans="1:14" s="2" customFormat="1" ht="15.75" x14ac:dyDescent="0.25"/>
    <row r="11" spans="1:14" s="2" customFormat="1" ht="15.75" x14ac:dyDescent="0.25">
      <c r="E11" s="164" t="s">
        <v>201</v>
      </c>
      <c r="F11" s="165">
        <v>2022</v>
      </c>
      <c r="G11" s="164" t="s">
        <v>202</v>
      </c>
    </row>
    <row r="12" spans="1:14" s="2" customFormat="1" ht="15.75" x14ac:dyDescent="0.25"/>
    <row r="13" spans="1:14" s="2" customFormat="1" ht="19.5" customHeight="1" x14ac:dyDescent="0.25">
      <c r="A13" s="239" t="s">
        <v>203</v>
      </c>
      <c r="B13" s="203"/>
      <c r="C13" s="203"/>
      <c r="D13" s="159" t="s">
        <v>204</v>
      </c>
      <c r="E13" s="159"/>
      <c r="F13" s="159"/>
      <c r="G13" s="159"/>
      <c r="H13" s="159"/>
      <c r="M13" s="240" t="s">
        <v>5</v>
      </c>
      <c r="N13" s="241"/>
    </row>
    <row r="14" spans="1:14" s="2" customFormat="1" ht="19.5" customHeight="1" x14ac:dyDescent="0.25">
      <c r="A14" s="203"/>
      <c r="B14" s="203"/>
      <c r="C14" s="203"/>
      <c r="D14" s="159"/>
      <c r="E14" s="159"/>
      <c r="F14" s="159"/>
      <c r="G14" s="159"/>
      <c r="H14" s="159"/>
      <c r="K14" s="242" t="s">
        <v>205</v>
      </c>
      <c r="L14" s="243"/>
      <c r="M14" s="166"/>
      <c r="N14" s="167"/>
    </row>
    <row r="15" spans="1:14" s="2" customFormat="1" ht="18.75" customHeight="1" x14ac:dyDescent="0.25">
      <c r="A15" s="168" t="s">
        <v>7</v>
      </c>
      <c r="D15" s="244" t="s">
        <v>37</v>
      </c>
      <c r="E15" s="244"/>
      <c r="F15" s="244"/>
      <c r="G15" s="244"/>
      <c r="H15" s="244"/>
      <c r="I15" s="245"/>
      <c r="J15" s="245"/>
      <c r="K15" s="242" t="s">
        <v>206</v>
      </c>
      <c r="L15" s="243"/>
      <c r="M15" s="235"/>
      <c r="N15" s="241"/>
    </row>
    <row r="16" spans="1:14" s="2" customFormat="1" ht="18" customHeight="1" x14ac:dyDescent="0.25">
      <c r="M16" s="169"/>
      <c r="N16" s="169"/>
    </row>
    <row r="17" spans="1:14" s="2" customFormat="1" ht="15.75" x14ac:dyDescent="0.25">
      <c r="L17" s="246" t="s">
        <v>207</v>
      </c>
      <c r="M17" s="246"/>
      <c r="N17" s="246"/>
    </row>
    <row r="18" spans="1:14" s="2" customFormat="1" ht="48" customHeight="1" x14ac:dyDescent="0.25">
      <c r="A18" s="52" t="s">
        <v>0</v>
      </c>
      <c r="B18" s="247" t="s">
        <v>208</v>
      </c>
      <c r="C18" s="247"/>
      <c r="D18" s="247"/>
      <c r="E18" s="247"/>
      <c r="F18" s="247"/>
      <c r="G18" s="247"/>
      <c r="H18" s="223" t="s">
        <v>209</v>
      </c>
      <c r="I18" s="223"/>
      <c r="J18" s="223" t="s">
        <v>210</v>
      </c>
      <c r="K18" s="223"/>
      <c r="L18" s="248" t="s">
        <v>211</v>
      </c>
      <c r="M18" s="249"/>
      <c r="N18" s="250"/>
    </row>
    <row r="19" spans="1:14" s="2" customFormat="1" ht="16.5" customHeight="1" x14ac:dyDescent="0.25">
      <c r="A19" s="160">
        <v>1</v>
      </c>
      <c r="B19" s="235">
        <v>2</v>
      </c>
      <c r="C19" s="236"/>
      <c r="D19" s="236"/>
      <c r="E19" s="236"/>
      <c r="F19" s="236"/>
      <c r="G19" s="237"/>
      <c r="H19" s="230">
        <v>3</v>
      </c>
      <c r="I19" s="237"/>
      <c r="J19" s="230">
        <v>4</v>
      </c>
      <c r="K19" s="237"/>
      <c r="L19" s="230">
        <v>5</v>
      </c>
      <c r="M19" s="236"/>
      <c r="N19" s="237"/>
    </row>
    <row r="20" spans="1:14" s="2" customFormat="1" ht="35.25" customHeight="1" x14ac:dyDescent="0.25">
      <c r="A20" s="160">
        <v>1</v>
      </c>
      <c r="B20" s="225" t="s">
        <v>212</v>
      </c>
      <c r="C20" s="226"/>
      <c r="D20" s="226"/>
      <c r="E20" s="226"/>
      <c r="F20" s="226"/>
      <c r="G20" s="227"/>
      <c r="H20" s="228">
        <v>609.79999999999995</v>
      </c>
      <c r="I20" s="228"/>
      <c r="J20" s="228">
        <v>1967</v>
      </c>
      <c r="K20" s="228"/>
      <c r="L20" s="229">
        <v>1894969.93</v>
      </c>
      <c r="M20" s="229"/>
      <c r="N20" s="229"/>
    </row>
    <row r="21" spans="1:14" s="2" customFormat="1" ht="35.25" customHeight="1" x14ac:dyDescent="0.25">
      <c r="A21" s="170">
        <v>2</v>
      </c>
      <c r="B21" s="225" t="s">
        <v>213</v>
      </c>
      <c r="C21" s="226"/>
      <c r="D21" s="226"/>
      <c r="E21" s="226"/>
      <c r="F21" s="226"/>
      <c r="G21" s="227"/>
      <c r="H21" s="230">
        <v>59.6</v>
      </c>
      <c r="I21" s="231"/>
      <c r="J21" s="230">
        <v>1996</v>
      </c>
      <c r="K21" s="231"/>
      <c r="L21" s="232">
        <v>0</v>
      </c>
      <c r="M21" s="233"/>
      <c r="N21" s="234"/>
    </row>
    <row r="22" spans="1:14" s="2" customFormat="1" ht="15.75" x14ac:dyDescent="0.25">
      <c r="A22" s="220" t="s">
        <v>214</v>
      </c>
      <c r="B22" s="221"/>
      <c r="C22" s="221"/>
      <c r="D22" s="221"/>
      <c r="E22" s="221"/>
      <c r="F22" s="221"/>
      <c r="G22" s="222"/>
      <c r="H22" s="223">
        <f>H20</f>
        <v>609.79999999999995</v>
      </c>
      <c r="I22" s="223"/>
      <c r="J22" s="223" t="s">
        <v>2</v>
      </c>
      <c r="K22" s="223"/>
      <c r="L22" s="224">
        <f>L20</f>
        <v>1894969.93</v>
      </c>
      <c r="M22" s="224"/>
      <c r="N22" s="224"/>
    </row>
    <row r="23" spans="1:14" s="2" customFormat="1" ht="15.75" x14ac:dyDescent="0.25"/>
    <row r="24" spans="1:14" s="2" customFormat="1" ht="15.75" x14ac:dyDescent="0.25"/>
    <row r="25" spans="1:14" s="2" customFormat="1" ht="15.75" x14ac:dyDescent="0.25"/>
    <row r="26" spans="1:14" s="2" customFormat="1" ht="15.75" x14ac:dyDescent="0.25"/>
    <row r="27" spans="1:14" s="2" customFormat="1" ht="15.75" x14ac:dyDescent="0.25"/>
    <row r="28" spans="1:14" s="2" customFormat="1" ht="15.75" x14ac:dyDescent="0.25"/>
    <row r="29" spans="1:14" s="2" customFormat="1" ht="15.75" x14ac:dyDescent="0.25"/>
    <row r="30" spans="1:14" s="2" customFormat="1" ht="15.75" x14ac:dyDescent="0.25"/>
    <row r="31" spans="1:14" s="2" customFormat="1" ht="15.75" x14ac:dyDescent="0.25"/>
  </sheetData>
  <mergeCells count="28">
    <mergeCell ref="B19:G19"/>
    <mergeCell ref="H19:I19"/>
    <mergeCell ref="J19:K19"/>
    <mergeCell ref="L19:N19"/>
    <mergeCell ref="B8:K9"/>
    <mergeCell ref="A13:C14"/>
    <mergeCell ref="M13:N13"/>
    <mergeCell ref="K14:L14"/>
    <mergeCell ref="D15:J15"/>
    <mergeCell ref="K15:L15"/>
    <mergeCell ref="M15:N15"/>
    <mergeCell ref="L17:N17"/>
    <mergeCell ref="B18:G18"/>
    <mergeCell ref="H18:I18"/>
    <mergeCell ref="J18:K18"/>
    <mergeCell ref="L18:N18"/>
    <mergeCell ref="A22:G22"/>
    <mergeCell ref="H22:I22"/>
    <mergeCell ref="J22:K22"/>
    <mergeCell ref="L22:N22"/>
    <mergeCell ref="B20:G20"/>
    <mergeCell ref="H20:I20"/>
    <mergeCell ref="J20:K20"/>
    <mergeCell ref="L20:N20"/>
    <mergeCell ref="B21:G21"/>
    <mergeCell ref="H21:I21"/>
    <mergeCell ref="J21:K21"/>
    <mergeCell ref="L21:N21"/>
  </mergeCells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5"/>
  <sheetViews>
    <sheetView topLeftCell="A4" zoomScaleNormal="100" workbookViewId="0">
      <selection activeCell="E14" sqref="E14"/>
    </sheetView>
  </sheetViews>
  <sheetFormatPr defaultRowHeight="15.75" x14ac:dyDescent="0.25"/>
  <cols>
    <col min="1" max="1" width="0.140625" style="2" customWidth="1"/>
    <col min="2" max="2" width="33.5703125" style="2" customWidth="1"/>
    <col min="3" max="3" width="8.5703125" style="2" customWidth="1"/>
    <col min="4" max="4" width="12.85546875" style="2" customWidth="1"/>
    <col min="5" max="5" width="16.7109375" style="2" customWidth="1"/>
    <col min="6" max="6" width="8" style="2" customWidth="1"/>
    <col min="7" max="7" width="8.28515625" style="2" customWidth="1"/>
    <col min="8" max="8" width="6.140625" style="2" customWidth="1"/>
    <col min="9" max="9" width="7.7109375" style="9" customWidth="1"/>
    <col min="10" max="10" width="7.140625" style="9" customWidth="1"/>
    <col min="11" max="11" width="7" style="9" customWidth="1"/>
    <col min="12" max="12" width="8.7109375" style="9" customWidth="1"/>
    <col min="13" max="13" width="6.85546875" style="9" customWidth="1"/>
    <col min="14" max="14" width="5.85546875" style="9" customWidth="1"/>
    <col min="15" max="15" width="5.140625" style="9" customWidth="1"/>
    <col min="16" max="16" width="9.28515625" style="2" customWidth="1"/>
    <col min="17" max="17" width="10" style="2" customWidth="1"/>
    <col min="18" max="19" width="9.28515625" style="2" customWidth="1"/>
    <col min="20" max="16384" width="9.140625" style="2"/>
  </cols>
  <sheetData>
    <row r="1" spans="2:19" x14ac:dyDescent="0.25">
      <c r="N1" s="257" t="s">
        <v>102</v>
      </c>
      <c r="O1" s="259"/>
    </row>
    <row r="2" spans="2:19" ht="19.5" customHeight="1" x14ac:dyDescent="0.25">
      <c r="B2" s="265" t="s">
        <v>103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02"/>
    </row>
    <row r="3" spans="2:19" x14ac:dyDescent="0.25">
      <c r="B3" s="72"/>
      <c r="C3" s="72"/>
      <c r="D3" s="72"/>
      <c r="E3" s="72"/>
      <c r="F3" s="72"/>
      <c r="G3" s="72"/>
      <c r="H3" s="72"/>
      <c r="I3" s="73"/>
      <c r="J3" s="73"/>
      <c r="N3" s="266"/>
      <c r="O3" s="266"/>
    </row>
    <row r="4" spans="2:19" s="1" customFormat="1" ht="45" customHeight="1" x14ac:dyDescent="0.2">
      <c r="B4" s="267" t="s">
        <v>104</v>
      </c>
      <c r="C4" s="267" t="s">
        <v>105</v>
      </c>
      <c r="D4" s="267" t="s">
        <v>106</v>
      </c>
      <c r="E4" s="270" t="s">
        <v>107</v>
      </c>
      <c r="F4" s="272" t="s">
        <v>108</v>
      </c>
      <c r="G4" s="273"/>
      <c r="H4" s="273"/>
      <c r="I4" s="273"/>
      <c r="J4" s="273"/>
      <c r="K4" s="273"/>
      <c r="L4" s="273"/>
      <c r="M4" s="273"/>
      <c r="N4" s="274" t="s">
        <v>109</v>
      </c>
      <c r="O4" s="274"/>
    </row>
    <row r="5" spans="2:19" s="1" customFormat="1" ht="24.75" customHeight="1" x14ac:dyDescent="0.2">
      <c r="B5" s="268"/>
      <c r="C5" s="268"/>
      <c r="D5" s="268"/>
      <c r="E5" s="271"/>
      <c r="F5" s="275" t="s">
        <v>110</v>
      </c>
      <c r="G5" s="275"/>
      <c r="H5" s="260" t="s">
        <v>111</v>
      </c>
      <c r="I5" s="262" t="s">
        <v>112</v>
      </c>
      <c r="J5" s="262" t="s">
        <v>113</v>
      </c>
      <c r="K5" s="262" t="s">
        <v>114</v>
      </c>
      <c r="L5" s="262" t="s">
        <v>115</v>
      </c>
      <c r="M5" s="264" t="s">
        <v>116</v>
      </c>
      <c r="N5" s="252" t="s">
        <v>117</v>
      </c>
      <c r="O5" s="254" t="s">
        <v>101</v>
      </c>
      <c r="P5" s="74"/>
    </row>
    <row r="6" spans="2:19" s="1" customFormat="1" ht="99" customHeight="1" x14ac:dyDescent="0.2">
      <c r="B6" s="269"/>
      <c r="C6" s="269"/>
      <c r="D6" s="269"/>
      <c r="E6" s="269"/>
      <c r="F6" s="75" t="s">
        <v>118</v>
      </c>
      <c r="G6" s="75" t="s">
        <v>101</v>
      </c>
      <c r="H6" s="261"/>
      <c r="I6" s="263"/>
      <c r="J6" s="263"/>
      <c r="K6" s="263"/>
      <c r="L6" s="263"/>
      <c r="M6" s="264"/>
      <c r="N6" s="253"/>
      <c r="O6" s="253"/>
      <c r="P6" s="74"/>
    </row>
    <row r="7" spans="2:19" s="1" customFormat="1" ht="39.75" customHeight="1" x14ac:dyDescent="0.2">
      <c r="B7" s="76" t="s">
        <v>119</v>
      </c>
      <c r="C7" s="76" t="s">
        <v>120</v>
      </c>
      <c r="D7" s="77" t="s">
        <v>121</v>
      </c>
      <c r="E7" s="77" t="s">
        <v>122</v>
      </c>
      <c r="F7" s="77" t="s">
        <v>123</v>
      </c>
      <c r="G7" s="77" t="s">
        <v>124</v>
      </c>
      <c r="H7" s="77" t="s">
        <v>125</v>
      </c>
      <c r="I7" s="77" t="s">
        <v>126</v>
      </c>
      <c r="J7" s="77" t="s">
        <v>127</v>
      </c>
      <c r="K7" s="77" t="s">
        <v>128</v>
      </c>
      <c r="L7" s="77" t="s">
        <v>129</v>
      </c>
      <c r="M7" s="77" t="s">
        <v>130</v>
      </c>
      <c r="N7" s="77" t="s">
        <v>131</v>
      </c>
      <c r="O7" s="77" t="s">
        <v>132</v>
      </c>
    </row>
    <row r="8" spans="2:19" s="1" customFormat="1" ht="12.75" x14ac:dyDescent="0.2">
      <c r="B8" s="78" t="s">
        <v>133</v>
      </c>
      <c r="C8" s="79" t="s">
        <v>2</v>
      </c>
      <c r="D8" s="125">
        <f>SUM(D9:D13)</f>
        <v>468720</v>
      </c>
      <c r="E8" s="80">
        <f>SUM(E9:E9)</f>
        <v>30000</v>
      </c>
      <c r="F8" s="80">
        <f t="shared" ref="F8:O8" si="0">SUM(F9:F9)</f>
        <v>0</v>
      </c>
      <c r="G8" s="80">
        <f t="shared" si="0"/>
        <v>0</v>
      </c>
      <c r="H8" s="80">
        <f t="shared" si="0"/>
        <v>0</v>
      </c>
      <c r="I8" s="80">
        <f t="shared" si="0"/>
        <v>0</v>
      </c>
      <c r="J8" s="80">
        <f t="shared" si="0"/>
        <v>0</v>
      </c>
      <c r="K8" s="80">
        <f t="shared" si="0"/>
        <v>0</v>
      </c>
      <c r="L8" s="80">
        <f t="shared" si="0"/>
        <v>0</v>
      </c>
      <c r="M8" s="80">
        <f t="shared" si="0"/>
        <v>0</v>
      </c>
      <c r="N8" s="81">
        <f t="shared" si="0"/>
        <v>0</v>
      </c>
      <c r="O8" s="81">
        <f t="shared" si="0"/>
        <v>0</v>
      </c>
      <c r="Q8" s="82"/>
      <c r="R8" s="82"/>
      <c r="S8" s="82"/>
    </row>
    <row r="9" spans="2:19" s="1" customFormat="1" ht="25.5" x14ac:dyDescent="0.2">
      <c r="B9" s="83" t="s">
        <v>219</v>
      </c>
      <c r="C9" s="84"/>
      <c r="D9" s="86">
        <v>360000</v>
      </c>
      <c r="E9" s="85">
        <v>30000</v>
      </c>
      <c r="F9" s="85"/>
      <c r="G9" s="85"/>
      <c r="H9" s="86"/>
      <c r="I9" s="85">
        <v>0</v>
      </c>
      <c r="J9" s="85"/>
      <c r="K9" s="85"/>
      <c r="L9" s="85"/>
      <c r="M9" s="85"/>
      <c r="N9" s="85"/>
      <c r="O9" s="85"/>
      <c r="Q9" s="82"/>
      <c r="S9" s="87"/>
    </row>
    <row r="10" spans="2:19" s="1" customFormat="1" ht="12.75" x14ac:dyDescent="0.2">
      <c r="B10" s="83" t="s">
        <v>221</v>
      </c>
      <c r="C10" s="84"/>
      <c r="D10" s="86">
        <v>0</v>
      </c>
      <c r="E10" s="85"/>
      <c r="F10" s="85"/>
      <c r="G10" s="85"/>
      <c r="H10" s="86"/>
      <c r="I10" s="85"/>
      <c r="J10" s="85"/>
      <c r="K10" s="85"/>
      <c r="L10" s="85"/>
      <c r="M10" s="85"/>
      <c r="N10" s="85"/>
      <c r="O10" s="85"/>
      <c r="Q10" s="82"/>
      <c r="S10" s="87"/>
    </row>
    <row r="11" spans="2:19" s="1" customFormat="1" ht="12.75" x14ac:dyDescent="0.2">
      <c r="B11" s="83" t="s">
        <v>228</v>
      </c>
      <c r="C11" s="84"/>
      <c r="D11" s="86">
        <v>0</v>
      </c>
      <c r="E11" s="85"/>
      <c r="F11" s="85"/>
      <c r="G11" s="85"/>
      <c r="H11" s="86"/>
      <c r="I11" s="86">
        <v>6535</v>
      </c>
      <c r="J11" s="85"/>
      <c r="K11" s="85"/>
      <c r="L11" s="85"/>
      <c r="M11" s="85"/>
      <c r="N11" s="85"/>
      <c r="O11" s="85"/>
      <c r="Q11" s="82"/>
      <c r="S11" s="87"/>
    </row>
    <row r="12" spans="2:19" s="1" customFormat="1" ht="12.75" x14ac:dyDescent="0.2">
      <c r="B12" s="88" t="s">
        <v>220</v>
      </c>
      <c r="C12" s="89" t="s">
        <v>2</v>
      </c>
      <c r="D12" s="176">
        <v>108720</v>
      </c>
      <c r="E12" s="85">
        <v>9060</v>
      </c>
      <c r="F12" s="90" t="s">
        <v>2</v>
      </c>
      <c r="G12" s="90" t="s">
        <v>2</v>
      </c>
      <c r="H12" s="90" t="s">
        <v>2</v>
      </c>
      <c r="I12" s="90" t="s">
        <v>2</v>
      </c>
      <c r="J12" s="90" t="s">
        <v>2</v>
      </c>
      <c r="K12" s="90" t="s">
        <v>2</v>
      </c>
      <c r="L12" s="90" t="s">
        <v>2</v>
      </c>
      <c r="M12" s="90" t="s">
        <v>2</v>
      </c>
      <c r="N12" s="90" t="s">
        <v>2</v>
      </c>
      <c r="O12" s="90" t="s">
        <v>2</v>
      </c>
    </row>
    <row r="13" spans="2:19" s="1" customFormat="1" ht="12.75" x14ac:dyDescent="0.2">
      <c r="B13" s="88" t="s">
        <v>222</v>
      </c>
      <c r="C13" s="89"/>
      <c r="D13" s="126">
        <v>0</v>
      </c>
      <c r="E13" s="85"/>
      <c r="F13" s="90"/>
      <c r="G13" s="90"/>
      <c r="H13" s="90"/>
      <c r="I13" s="90"/>
      <c r="J13" s="90"/>
      <c r="K13" s="90"/>
      <c r="L13" s="90"/>
      <c r="M13" s="90"/>
      <c r="N13" s="90"/>
      <c r="O13" s="90"/>
    </row>
    <row r="14" spans="2:19" s="1" customFormat="1" ht="25.5" x14ac:dyDescent="0.2">
      <c r="B14" s="88" t="s">
        <v>227</v>
      </c>
      <c r="C14" s="89"/>
      <c r="D14" s="126">
        <v>0</v>
      </c>
      <c r="E14" s="85"/>
      <c r="F14" s="90"/>
      <c r="G14" s="90"/>
      <c r="H14" s="90"/>
      <c r="I14" s="90"/>
      <c r="J14" s="90"/>
      <c r="K14" s="90"/>
      <c r="L14" s="90"/>
      <c r="M14" s="90"/>
      <c r="N14" s="90"/>
      <c r="O14" s="90"/>
    </row>
    <row r="15" spans="2:19" s="1" customFormat="1" ht="21" customHeight="1" x14ac:dyDescent="0.2">
      <c r="B15" s="91" t="s">
        <v>38</v>
      </c>
      <c r="C15" s="89" t="s">
        <v>2</v>
      </c>
      <c r="D15" s="127">
        <f>D8</f>
        <v>468720</v>
      </c>
      <c r="E15" s="80">
        <f>E12+E8</f>
        <v>39060</v>
      </c>
      <c r="F15" s="90" t="s">
        <v>2</v>
      </c>
      <c r="G15" s="90" t="s">
        <v>2</v>
      </c>
      <c r="H15" s="90" t="s">
        <v>2</v>
      </c>
      <c r="I15" s="90" t="s">
        <v>2</v>
      </c>
      <c r="J15" s="90" t="s">
        <v>2</v>
      </c>
      <c r="K15" s="90" t="s">
        <v>2</v>
      </c>
      <c r="L15" s="90" t="s">
        <v>2</v>
      </c>
      <c r="M15" s="90" t="s">
        <v>2</v>
      </c>
      <c r="N15" s="90" t="s">
        <v>2</v>
      </c>
      <c r="O15" s="90" t="s">
        <v>2</v>
      </c>
    </row>
    <row r="16" spans="2:19" ht="19.5" customHeight="1" x14ac:dyDescent="0.25">
      <c r="B16" s="7"/>
      <c r="C16" s="92"/>
      <c r="D16" s="93"/>
      <c r="E16" s="92"/>
      <c r="F16" s="92"/>
      <c r="G16" s="92"/>
      <c r="H16" s="92"/>
      <c r="I16" s="94"/>
      <c r="J16" s="94"/>
      <c r="K16" s="94"/>
      <c r="L16" s="94"/>
      <c r="M16" s="94"/>
      <c r="N16" s="94"/>
      <c r="O16" s="94"/>
    </row>
    <row r="17" spans="2:15" x14ac:dyDescent="0.25">
      <c r="B17" s="7" t="s">
        <v>134</v>
      </c>
      <c r="C17" s="95"/>
      <c r="D17" s="7"/>
    </row>
    <row r="18" spans="2:15" ht="18" customHeight="1" x14ac:dyDescent="0.25">
      <c r="C18" s="255"/>
      <c r="D18" s="202"/>
      <c r="E18" s="202"/>
      <c r="F18" s="71"/>
      <c r="G18" s="71"/>
      <c r="H18" s="71"/>
      <c r="I18" s="256"/>
      <c r="J18" s="256"/>
      <c r="K18" s="256"/>
      <c r="L18" s="257"/>
      <c r="M18" s="257"/>
    </row>
    <row r="19" spans="2:15" x14ac:dyDescent="0.25">
      <c r="B19" s="258" t="s">
        <v>135</v>
      </c>
      <c r="C19" s="203"/>
      <c r="D19" s="203"/>
      <c r="E19" s="7" t="s">
        <v>241</v>
      </c>
      <c r="F19" s="7"/>
      <c r="G19" s="7"/>
      <c r="H19" s="7"/>
      <c r="I19" s="96"/>
      <c r="K19" s="257" t="s">
        <v>242</v>
      </c>
      <c r="L19" s="259"/>
      <c r="M19" s="259"/>
    </row>
    <row r="20" spans="2:15" s="1" customFormat="1" ht="12.75" x14ac:dyDescent="0.2">
      <c r="B20" s="251" t="s">
        <v>136</v>
      </c>
      <c r="C20" s="203"/>
      <c r="D20" s="15" t="s">
        <v>91</v>
      </c>
      <c r="E20" s="1" t="s">
        <v>137</v>
      </c>
      <c r="I20" s="97"/>
      <c r="J20" s="97"/>
      <c r="K20" s="97" t="s">
        <v>138</v>
      </c>
      <c r="L20" s="97"/>
      <c r="M20" s="97"/>
      <c r="N20" s="97"/>
      <c r="O20" s="97"/>
    </row>
    <row r="21" spans="2:15" s="9" customFormat="1" x14ac:dyDescent="0.25">
      <c r="D21" s="98"/>
    </row>
    <row r="22" spans="2:15" s="9" customFormat="1" x14ac:dyDescent="0.25">
      <c r="B22" s="68"/>
      <c r="E22" s="98"/>
    </row>
    <row r="23" spans="2:15" x14ac:dyDescent="0.25">
      <c r="D23" s="14"/>
      <c r="E23" s="14"/>
      <c r="G23" s="14"/>
      <c r="H23" s="14"/>
    </row>
    <row r="24" spans="2:15" x14ac:dyDescent="0.25">
      <c r="D24" s="14"/>
      <c r="E24" s="14"/>
    </row>
    <row r="25" spans="2:15" x14ac:dyDescent="0.25">
      <c r="D25" s="14"/>
    </row>
  </sheetData>
  <mergeCells count="24">
    <mergeCell ref="N1:O1"/>
    <mergeCell ref="B2:O2"/>
    <mergeCell ref="N3:O3"/>
    <mergeCell ref="B4:B6"/>
    <mergeCell ref="C4:C6"/>
    <mergeCell ref="D4:D6"/>
    <mergeCell ref="E4:E6"/>
    <mergeCell ref="F4:M4"/>
    <mergeCell ref="N4:O4"/>
    <mergeCell ref="F5:G5"/>
    <mergeCell ref="B20:C20"/>
    <mergeCell ref="N5:N6"/>
    <mergeCell ref="O5:O6"/>
    <mergeCell ref="C18:E18"/>
    <mergeCell ref="I18:K18"/>
    <mergeCell ref="L18:M18"/>
    <mergeCell ref="B19:D19"/>
    <mergeCell ref="K19:M19"/>
    <mergeCell ref="H5:H6"/>
    <mergeCell ref="I5:I6"/>
    <mergeCell ref="J5:J6"/>
    <mergeCell ref="K5:K6"/>
    <mergeCell ref="L5:L6"/>
    <mergeCell ref="M5:M6"/>
  </mergeCells>
  <pageMargins left="0" right="0" top="0" bottom="0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rgb="FF0070C0"/>
    <pageSetUpPr fitToPage="1"/>
  </sheetPr>
  <dimension ref="A1:L73"/>
  <sheetViews>
    <sheetView view="pageBreakPreview" zoomScale="60" zoomScaleNormal="100" workbookViewId="0">
      <selection activeCell="F19" sqref="F19"/>
    </sheetView>
  </sheetViews>
  <sheetFormatPr defaultRowHeight="15.75" x14ac:dyDescent="0.25"/>
  <cols>
    <col min="1" max="1" width="7.85546875" style="2" customWidth="1"/>
    <col min="2" max="2" width="4.140625" style="2" customWidth="1"/>
    <col min="3" max="3" width="50.5703125" style="2" customWidth="1"/>
    <col min="4" max="4" width="14.7109375" style="2" customWidth="1"/>
    <col min="5" max="5" width="15.28515625" style="2" customWidth="1"/>
    <col min="6" max="6" width="13.42578125" style="2" customWidth="1"/>
    <col min="7" max="7" width="15.28515625" style="2" customWidth="1"/>
    <col min="8" max="8" width="13.140625" style="2" customWidth="1"/>
    <col min="9" max="9" width="8.140625" style="2" customWidth="1"/>
    <col min="10" max="10" width="9.140625" style="2"/>
    <col min="11" max="11" width="14.28515625" style="2" customWidth="1"/>
    <col min="12" max="16384" width="9.140625" style="2"/>
  </cols>
  <sheetData>
    <row r="1" spans="1:12" x14ac:dyDescent="0.25">
      <c r="G1" s="2" t="s">
        <v>82</v>
      </c>
    </row>
    <row r="2" spans="1:12" ht="38.25" customHeight="1" x14ac:dyDescent="0.25">
      <c r="A2" s="276" t="s">
        <v>76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</row>
    <row r="3" spans="1:12" ht="54.75" customHeight="1" x14ac:dyDescent="0.25">
      <c r="A3" s="46"/>
      <c r="B3" s="45" t="s">
        <v>0</v>
      </c>
      <c r="C3" s="45" t="s">
        <v>39</v>
      </c>
      <c r="D3" s="45" t="s">
        <v>77</v>
      </c>
      <c r="E3" s="45" t="s">
        <v>78</v>
      </c>
      <c r="F3" s="45" t="s">
        <v>79</v>
      </c>
      <c r="G3" s="45" t="s">
        <v>80</v>
      </c>
      <c r="H3" s="45" t="s">
        <v>49</v>
      </c>
      <c r="I3" s="47"/>
      <c r="J3" s="47"/>
      <c r="K3" s="47"/>
    </row>
    <row r="4" spans="1:12" ht="17.25" customHeight="1" x14ac:dyDescent="0.25">
      <c r="A4" s="46"/>
      <c r="B4" s="29">
        <v>1</v>
      </c>
      <c r="C4" s="29">
        <v>2</v>
      </c>
      <c r="D4" s="29">
        <v>3</v>
      </c>
      <c r="E4" s="29">
        <v>4</v>
      </c>
      <c r="F4" s="29">
        <v>5</v>
      </c>
      <c r="G4" s="29">
        <v>6</v>
      </c>
      <c r="H4" s="29">
        <v>7</v>
      </c>
      <c r="I4" s="47"/>
      <c r="J4" s="47"/>
      <c r="K4" s="47"/>
    </row>
    <row r="5" spans="1:12" ht="52.5" customHeight="1" x14ac:dyDescent="0.25">
      <c r="A5" s="46"/>
      <c r="B5" s="49">
        <v>1</v>
      </c>
      <c r="C5" s="50" t="s">
        <v>81</v>
      </c>
      <c r="D5" s="49">
        <v>6</v>
      </c>
      <c r="E5" s="49"/>
      <c r="F5" s="128">
        <v>12500</v>
      </c>
      <c r="G5" s="128"/>
      <c r="H5" s="128">
        <v>85000</v>
      </c>
      <c r="I5" s="47"/>
      <c r="J5" s="47"/>
      <c r="K5" s="47"/>
    </row>
    <row r="6" spans="1:12" ht="18" customHeight="1" x14ac:dyDescent="0.25">
      <c r="B6" s="4"/>
      <c r="C6" s="51" t="s">
        <v>4</v>
      </c>
      <c r="D6" s="5"/>
      <c r="E6" s="5"/>
      <c r="F6" s="129"/>
      <c r="G6" s="129"/>
      <c r="H6" s="130">
        <f>H5</f>
        <v>85000</v>
      </c>
    </row>
    <row r="7" spans="1:12" ht="24.75" customHeight="1" x14ac:dyDescent="0.25">
      <c r="B7" s="32"/>
    </row>
    <row r="8" spans="1:12" x14ac:dyDescent="0.25">
      <c r="B8" s="8"/>
      <c r="C8" s="258" t="s">
        <v>234</v>
      </c>
      <c r="D8" s="203"/>
      <c r="E8" s="203"/>
      <c r="F8" s="203"/>
      <c r="G8" s="203"/>
      <c r="I8" s="202"/>
      <c r="J8" s="202"/>
      <c r="K8" s="31"/>
      <c r="L8" s="31"/>
    </row>
    <row r="9" spans="1:12" s="1" customFormat="1" ht="12.75" x14ac:dyDescent="0.2">
      <c r="C9" s="1" t="s">
        <v>99</v>
      </c>
      <c r="D9" s="64"/>
      <c r="E9" s="15"/>
    </row>
    <row r="10" spans="1:12" x14ac:dyDescent="0.25">
      <c r="E10" s="14"/>
    </row>
    <row r="11" spans="1:12" x14ac:dyDescent="0.25">
      <c r="C11" s="68"/>
    </row>
    <row r="13" spans="1:12" x14ac:dyDescent="0.25">
      <c r="B13" s="32"/>
    </row>
    <row r="14" spans="1:12" x14ac:dyDescent="0.25">
      <c r="B14" s="32"/>
    </row>
    <row r="15" spans="1:12" x14ac:dyDescent="0.25">
      <c r="B15" s="32"/>
    </row>
    <row r="16" spans="1:12" x14ac:dyDescent="0.25">
      <c r="B16" s="32"/>
    </row>
    <row r="17" spans="2:2" x14ac:dyDescent="0.25">
      <c r="B17" s="32"/>
    </row>
    <row r="18" spans="2:2" x14ac:dyDescent="0.25">
      <c r="B18" s="32"/>
    </row>
    <row r="19" spans="2:2" x14ac:dyDescent="0.25">
      <c r="B19" s="32"/>
    </row>
    <row r="20" spans="2:2" x14ac:dyDescent="0.25">
      <c r="B20" s="32"/>
    </row>
    <row r="21" spans="2:2" x14ac:dyDescent="0.25">
      <c r="B21" s="32"/>
    </row>
    <row r="22" spans="2:2" x14ac:dyDescent="0.25">
      <c r="B22" s="32"/>
    </row>
    <row r="23" spans="2:2" x14ac:dyDescent="0.25">
      <c r="B23" s="32"/>
    </row>
    <row r="24" spans="2:2" x14ac:dyDescent="0.25">
      <c r="B24" s="32"/>
    </row>
    <row r="25" spans="2:2" x14ac:dyDescent="0.25">
      <c r="B25" s="32"/>
    </row>
    <row r="26" spans="2:2" x14ac:dyDescent="0.25">
      <c r="B26" s="32"/>
    </row>
    <row r="27" spans="2:2" x14ac:dyDescent="0.25">
      <c r="B27" s="32"/>
    </row>
    <row r="28" spans="2:2" x14ac:dyDescent="0.25">
      <c r="B28" s="32"/>
    </row>
    <row r="29" spans="2:2" x14ac:dyDescent="0.25">
      <c r="B29" s="32"/>
    </row>
    <row r="30" spans="2:2" x14ac:dyDescent="0.25">
      <c r="B30" s="32"/>
    </row>
    <row r="31" spans="2:2" x14ac:dyDescent="0.25">
      <c r="B31" s="32"/>
    </row>
    <row r="32" spans="2:2" x14ac:dyDescent="0.25">
      <c r="B32" s="32"/>
    </row>
    <row r="33" spans="2:2" x14ac:dyDescent="0.25">
      <c r="B33" s="32"/>
    </row>
    <row r="34" spans="2:2" x14ac:dyDescent="0.25">
      <c r="B34" s="32"/>
    </row>
    <row r="35" spans="2:2" x14ac:dyDescent="0.25">
      <c r="B35" s="32"/>
    </row>
    <row r="36" spans="2:2" x14ac:dyDescent="0.25">
      <c r="B36" s="32"/>
    </row>
    <row r="37" spans="2:2" x14ac:dyDescent="0.25">
      <c r="B37" s="32"/>
    </row>
    <row r="38" spans="2:2" x14ac:dyDescent="0.25">
      <c r="B38" s="32"/>
    </row>
    <row r="39" spans="2:2" x14ac:dyDescent="0.25">
      <c r="B39" s="32"/>
    </row>
    <row r="40" spans="2:2" x14ac:dyDescent="0.25">
      <c r="B40" s="32"/>
    </row>
    <row r="41" spans="2:2" x14ac:dyDescent="0.25">
      <c r="B41" s="32"/>
    </row>
    <row r="42" spans="2:2" x14ac:dyDescent="0.25">
      <c r="B42" s="32"/>
    </row>
    <row r="43" spans="2:2" x14ac:dyDescent="0.25">
      <c r="B43" s="32"/>
    </row>
    <row r="44" spans="2:2" x14ac:dyDescent="0.25">
      <c r="B44" s="32"/>
    </row>
    <row r="45" spans="2:2" x14ac:dyDescent="0.25">
      <c r="B45" s="32"/>
    </row>
    <row r="46" spans="2:2" x14ac:dyDescent="0.25">
      <c r="B46" s="32"/>
    </row>
    <row r="47" spans="2:2" x14ac:dyDescent="0.25">
      <c r="B47" s="32"/>
    </row>
    <row r="48" spans="2:2" x14ac:dyDescent="0.25">
      <c r="B48" s="32"/>
    </row>
    <row r="49" spans="2:2" x14ac:dyDescent="0.25">
      <c r="B49" s="32"/>
    </row>
    <row r="50" spans="2:2" x14ac:dyDescent="0.25">
      <c r="B50" s="32"/>
    </row>
    <row r="51" spans="2:2" x14ac:dyDescent="0.25">
      <c r="B51" s="32"/>
    </row>
    <row r="52" spans="2:2" x14ac:dyDescent="0.25">
      <c r="B52" s="32"/>
    </row>
    <row r="53" spans="2:2" x14ac:dyDescent="0.25">
      <c r="B53" s="32"/>
    </row>
    <row r="54" spans="2:2" x14ac:dyDescent="0.25">
      <c r="B54" s="32"/>
    </row>
    <row r="55" spans="2:2" x14ac:dyDescent="0.25">
      <c r="B55" s="32"/>
    </row>
    <row r="56" spans="2:2" x14ac:dyDescent="0.25">
      <c r="B56" s="32"/>
    </row>
    <row r="57" spans="2:2" x14ac:dyDescent="0.25">
      <c r="B57" s="32"/>
    </row>
    <row r="58" spans="2:2" x14ac:dyDescent="0.25">
      <c r="B58" s="32"/>
    </row>
    <row r="59" spans="2:2" x14ac:dyDescent="0.25">
      <c r="B59" s="32"/>
    </row>
    <row r="60" spans="2:2" x14ac:dyDescent="0.25">
      <c r="B60" s="32"/>
    </row>
    <row r="61" spans="2:2" x14ac:dyDescent="0.25">
      <c r="B61" s="32"/>
    </row>
    <row r="62" spans="2:2" x14ac:dyDescent="0.25">
      <c r="B62" s="32"/>
    </row>
    <row r="63" spans="2:2" x14ac:dyDescent="0.25">
      <c r="B63" s="32"/>
    </row>
    <row r="64" spans="2:2" x14ac:dyDescent="0.25">
      <c r="B64" s="32"/>
    </row>
    <row r="65" spans="2:2" x14ac:dyDescent="0.25">
      <c r="B65" s="32"/>
    </row>
    <row r="66" spans="2:2" x14ac:dyDescent="0.25">
      <c r="B66" s="32"/>
    </row>
    <row r="67" spans="2:2" x14ac:dyDescent="0.25">
      <c r="B67" s="32"/>
    </row>
    <row r="68" spans="2:2" x14ac:dyDescent="0.25">
      <c r="B68" s="32"/>
    </row>
    <row r="69" spans="2:2" x14ac:dyDescent="0.25">
      <c r="B69" s="32"/>
    </row>
    <row r="70" spans="2:2" x14ac:dyDescent="0.25">
      <c r="B70" s="32"/>
    </row>
    <row r="71" spans="2:2" x14ac:dyDescent="0.25">
      <c r="B71" s="32"/>
    </row>
    <row r="72" spans="2:2" x14ac:dyDescent="0.25">
      <c r="B72" s="32"/>
    </row>
    <row r="73" spans="2:2" x14ac:dyDescent="0.25">
      <c r="B73" s="32"/>
    </row>
  </sheetData>
  <mergeCells count="3">
    <mergeCell ref="A2:K2"/>
    <mergeCell ref="I8:J8"/>
    <mergeCell ref="C8:G8"/>
  </mergeCells>
  <phoneticPr fontId="0" type="noConversion"/>
  <pageMargins left="0" right="0" top="0" bottom="0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view="pageBreakPreview" zoomScale="60" zoomScaleNormal="100" workbookViewId="0">
      <selection activeCell="I42" sqref="I42"/>
    </sheetView>
  </sheetViews>
  <sheetFormatPr defaultRowHeight="12.75" x14ac:dyDescent="0.2"/>
  <cols>
    <col min="1" max="1" width="5.7109375" customWidth="1"/>
    <col min="2" max="2" width="50" customWidth="1"/>
    <col min="3" max="3" width="8.85546875" customWidth="1"/>
    <col min="4" max="4" width="10.7109375" customWidth="1"/>
    <col min="5" max="5" width="32.28515625" customWidth="1"/>
    <col min="6" max="6" width="14.28515625" customWidth="1"/>
    <col min="7" max="7" width="11.5703125" customWidth="1"/>
  </cols>
  <sheetData>
    <row r="1" spans="1:7" ht="15.75" x14ac:dyDescent="0.25">
      <c r="A1" s="3"/>
      <c r="B1" s="2"/>
      <c r="C1" s="2"/>
      <c r="D1" s="2"/>
      <c r="E1" s="2"/>
      <c r="F1" s="2"/>
      <c r="G1" s="26" t="s">
        <v>40</v>
      </c>
    </row>
    <row r="2" spans="1:7" ht="15.75" x14ac:dyDescent="0.25">
      <c r="A2" s="280" t="s">
        <v>50</v>
      </c>
      <c r="B2" s="280"/>
      <c r="C2" s="280"/>
      <c r="D2" s="280"/>
      <c r="E2" s="280"/>
      <c r="F2" s="280"/>
      <c r="G2" s="280"/>
    </row>
    <row r="3" spans="1:7" ht="15.75" x14ac:dyDescent="0.25">
      <c r="A3" s="3"/>
      <c r="B3" s="2"/>
      <c r="C3" s="2"/>
      <c r="D3" s="2"/>
      <c r="E3" s="2"/>
      <c r="F3" s="2"/>
      <c r="G3" s="26"/>
    </row>
    <row r="4" spans="1:7" ht="15.75" x14ac:dyDescent="0.2">
      <c r="A4" s="228" t="s">
        <v>0</v>
      </c>
      <c r="B4" s="281" t="s">
        <v>39</v>
      </c>
      <c r="C4" s="281" t="s">
        <v>1</v>
      </c>
      <c r="D4" s="228" t="s">
        <v>3</v>
      </c>
      <c r="E4" s="228" t="s">
        <v>51</v>
      </c>
      <c r="F4" s="228" t="s">
        <v>41</v>
      </c>
      <c r="G4" s="3"/>
    </row>
    <row r="5" spans="1:7" ht="15.75" x14ac:dyDescent="0.2">
      <c r="A5" s="228"/>
      <c r="B5" s="281"/>
      <c r="C5" s="281"/>
      <c r="D5" s="228"/>
      <c r="E5" s="228"/>
      <c r="F5" s="228"/>
      <c r="G5" s="3"/>
    </row>
    <row r="6" spans="1:7" ht="15.75" x14ac:dyDescent="0.2">
      <c r="A6" s="228"/>
      <c r="B6" s="281"/>
      <c r="C6" s="281"/>
      <c r="D6" s="228"/>
      <c r="E6" s="228"/>
      <c r="F6" s="228"/>
      <c r="G6" s="3"/>
    </row>
    <row r="7" spans="1:7" ht="15.75" x14ac:dyDescent="0.25">
      <c r="A7" s="66">
        <v>1</v>
      </c>
      <c r="B7" s="12">
        <v>2</v>
      </c>
      <c r="C7" s="6">
        <v>3</v>
      </c>
      <c r="D7" s="6">
        <v>4</v>
      </c>
      <c r="E7" s="6">
        <v>6</v>
      </c>
      <c r="F7" s="6">
        <v>7</v>
      </c>
      <c r="G7" s="2"/>
    </row>
    <row r="8" spans="1:7" ht="31.5" x14ac:dyDescent="0.25">
      <c r="A8" s="52">
        <v>1</v>
      </c>
      <c r="B8" s="22" t="s">
        <v>52</v>
      </c>
      <c r="C8" s="66" t="s">
        <v>2</v>
      </c>
      <c r="D8" s="66" t="s">
        <v>2</v>
      </c>
      <c r="E8" s="66" t="s">
        <v>2</v>
      </c>
      <c r="F8" s="131">
        <f>F9+F10+F11+F12+F13+F14</f>
        <v>63350</v>
      </c>
      <c r="G8" s="2"/>
    </row>
    <row r="9" spans="1:7" ht="31.5" x14ac:dyDescent="0.25">
      <c r="A9" s="67"/>
      <c r="B9" s="21" t="s">
        <v>83</v>
      </c>
      <c r="C9" s="66" t="s">
        <v>68</v>
      </c>
      <c r="D9" s="67">
        <v>12</v>
      </c>
      <c r="E9" s="13">
        <v>800</v>
      </c>
      <c r="F9" s="132">
        <v>12750</v>
      </c>
      <c r="G9" s="2" t="s">
        <v>165</v>
      </c>
    </row>
    <row r="10" spans="1:7" ht="31.5" x14ac:dyDescent="0.25">
      <c r="A10" s="67"/>
      <c r="B10" s="21" t="s">
        <v>84</v>
      </c>
      <c r="C10" s="66"/>
      <c r="D10" s="67"/>
      <c r="E10" s="28">
        <v>6400</v>
      </c>
      <c r="F10" s="132">
        <v>9600</v>
      </c>
      <c r="G10" s="2" t="s">
        <v>165</v>
      </c>
    </row>
    <row r="11" spans="1:7" ht="47.25" x14ac:dyDescent="0.25">
      <c r="A11" s="67"/>
      <c r="B11" s="21" t="s">
        <v>85</v>
      </c>
      <c r="C11" s="66" t="s">
        <v>53</v>
      </c>
      <c r="D11" s="67">
        <v>12</v>
      </c>
      <c r="E11" s="28">
        <f>F11/D11</f>
        <v>2500</v>
      </c>
      <c r="F11" s="132">
        <v>30000</v>
      </c>
      <c r="G11" s="2" t="s">
        <v>165</v>
      </c>
    </row>
    <row r="12" spans="1:7" ht="31.5" x14ac:dyDescent="0.25">
      <c r="A12" s="67"/>
      <c r="B12" s="21" t="s">
        <v>86</v>
      </c>
      <c r="C12" s="66"/>
      <c r="D12" s="66">
        <v>1</v>
      </c>
      <c r="E12" s="28">
        <f t="shared" ref="E12:E13" si="0">F12/D12</f>
        <v>11000</v>
      </c>
      <c r="F12" s="132">
        <v>11000</v>
      </c>
      <c r="G12" s="2" t="s">
        <v>165</v>
      </c>
    </row>
    <row r="13" spans="1:7" ht="31.5" x14ac:dyDescent="0.25">
      <c r="A13" s="117"/>
      <c r="B13" s="21" t="s">
        <v>238</v>
      </c>
      <c r="C13" s="116"/>
      <c r="D13" s="116">
        <v>1</v>
      </c>
      <c r="E13" s="28">
        <f t="shared" si="0"/>
        <v>0</v>
      </c>
      <c r="F13" s="132">
        <v>0</v>
      </c>
      <c r="G13" s="2"/>
    </row>
    <row r="14" spans="1:7" ht="15.75" x14ac:dyDescent="0.25">
      <c r="A14" s="162"/>
      <c r="B14" s="21" t="s">
        <v>239</v>
      </c>
      <c r="C14" s="161"/>
      <c r="D14" s="161"/>
      <c r="E14" s="28"/>
      <c r="F14" s="132">
        <v>0</v>
      </c>
      <c r="G14" s="2"/>
    </row>
    <row r="15" spans="1:7" ht="15.75" x14ac:dyDescent="0.25">
      <c r="A15" s="278" t="s">
        <v>4</v>
      </c>
      <c r="B15" s="279"/>
      <c r="C15" s="37" t="s">
        <v>2</v>
      </c>
      <c r="D15" s="23" t="s">
        <v>2</v>
      </c>
      <c r="E15" s="38" t="s">
        <v>2</v>
      </c>
      <c r="F15" s="133">
        <f>F8</f>
        <v>63350</v>
      </c>
      <c r="G15" s="2"/>
    </row>
    <row r="16" spans="1:7" ht="15.75" x14ac:dyDescent="0.25">
      <c r="A16" s="3"/>
      <c r="B16" s="65"/>
      <c r="C16" s="65"/>
      <c r="D16" s="2"/>
      <c r="E16" s="2"/>
      <c r="F16" s="2"/>
      <c r="G16" s="2"/>
    </row>
    <row r="17" spans="1:7" ht="15.75" x14ac:dyDescent="0.25">
      <c r="A17" s="3"/>
      <c r="B17" s="65"/>
      <c r="C17" s="65"/>
      <c r="D17" s="7"/>
      <c r="E17" s="7"/>
      <c r="F17" s="7"/>
      <c r="G17" s="2"/>
    </row>
    <row r="18" spans="1:7" ht="15.75" x14ac:dyDescent="0.25">
      <c r="A18" s="2"/>
      <c r="B18" s="258" t="s">
        <v>233</v>
      </c>
      <c r="C18" s="203"/>
      <c r="D18" s="203"/>
      <c r="E18" s="203"/>
      <c r="F18" s="203"/>
      <c r="G18" s="203"/>
    </row>
    <row r="19" spans="1:7" x14ac:dyDescent="0.2">
      <c r="A19" s="1"/>
      <c r="B19" s="1" t="s">
        <v>100</v>
      </c>
      <c r="C19" s="64"/>
      <c r="D19" s="15"/>
      <c r="E19" s="1"/>
      <c r="F19" s="1"/>
      <c r="G19" s="1"/>
    </row>
    <row r="20" spans="1:7" ht="15.75" x14ac:dyDescent="0.25">
      <c r="A20" s="2"/>
      <c r="B20" s="2"/>
      <c r="C20" s="2"/>
      <c r="D20" s="14"/>
      <c r="E20" s="2"/>
      <c r="F20" s="2"/>
      <c r="G20" s="2"/>
    </row>
    <row r="21" spans="1:7" ht="15.75" x14ac:dyDescent="0.25">
      <c r="A21" s="2"/>
      <c r="B21" s="68"/>
      <c r="C21" s="2"/>
      <c r="D21" s="2"/>
      <c r="E21" s="2"/>
      <c r="F21" s="2"/>
      <c r="G21" s="2"/>
    </row>
  </sheetData>
  <mergeCells count="9">
    <mergeCell ref="A15:B15"/>
    <mergeCell ref="B18:G18"/>
    <mergeCell ref="A2:G2"/>
    <mergeCell ref="A4:A6"/>
    <mergeCell ref="B4:B6"/>
    <mergeCell ref="C4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view="pageBreakPreview" zoomScale="60" zoomScaleNormal="100" workbookViewId="0">
      <selection activeCell="I28" sqref="I28"/>
    </sheetView>
  </sheetViews>
  <sheetFormatPr defaultRowHeight="12.75" x14ac:dyDescent="0.2"/>
  <cols>
    <col min="1" max="1" width="12.42578125" customWidth="1"/>
    <col min="2" max="2" width="44.5703125" customWidth="1"/>
    <col min="3" max="3" width="19.5703125" customWidth="1"/>
    <col min="4" max="4" width="12.42578125" customWidth="1"/>
    <col min="5" max="5" width="21" customWidth="1"/>
    <col min="6" max="6" width="19.42578125" customWidth="1"/>
  </cols>
  <sheetData>
    <row r="1" spans="1:6" ht="15" x14ac:dyDescent="0.25">
      <c r="A1" s="114"/>
      <c r="B1" s="140"/>
      <c r="C1" s="140"/>
      <c r="D1" s="140"/>
      <c r="E1" s="140"/>
      <c r="F1" s="141" t="s">
        <v>183</v>
      </c>
    </row>
    <row r="2" spans="1:6" ht="14.25" x14ac:dyDescent="0.2">
      <c r="A2" s="282" t="s">
        <v>184</v>
      </c>
      <c r="B2" s="282"/>
      <c r="C2" s="282"/>
      <c r="D2" s="282"/>
      <c r="E2" s="282"/>
      <c r="F2" s="282"/>
    </row>
    <row r="3" spans="1:6" ht="15.75" x14ac:dyDescent="0.25">
      <c r="A3" s="3"/>
      <c r="B3" s="2"/>
      <c r="C3" s="2"/>
      <c r="D3" s="2"/>
      <c r="E3" s="2"/>
      <c r="F3" s="141"/>
    </row>
    <row r="4" spans="1:6" ht="30" x14ac:dyDescent="0.2">
      <c r="A4" s="142" t="s">
        <v>0</v>
      </c>
      <c r="B4" s="143" t="s">
        <v>39</v>
      </c>
      <c r="C4" s="143" t="s">
        <v>1</v>
      </c>
      <c r="D4" s="143" t="s">
        <v>118</v>
      </c>
      <c r="E4" s="142" t="s">
        <v>185</v>
      </c>
      <c r="F4" s="142" t="s">
        <v>41</v>
      </c>
    </row>
    <row r="5" spans="1:6" ht="15" x14ac:dyDescent="0.25">
      <c r="A5" s="144">
        <v>1</v>
      </c>
      <c r="B5" s="145">
        <v>2</v>
      </c>
      <c r="C5" s="145">
        <v>3</v>
      </c>
      <c r="D5" s="146">
        <v>4</v>
      </c>
      <c r="E5" s="146">
        <v>5</v>
      </c>
      <c r="F5" s="147">
        <v>6</v>
      </c>
    </row>
    <row r="6" spans="1:6" ht="37.5" x14ac:dyDescent="0.2">
      <c r="A6" s="142">
        <v>1</v>
      </c>
      <c r="B6" s="174" t="s">
        <v>186</v>
      </c>
      <c r="C6" s="117" t="s">
        <v>187</v>
      </c>
      <c r="D6" s="122">
        <v>1</v>
      </c>
      <c r="E6" s="122">
        <v>2000</v>
      </c>
      <c r="F6" s="148">
        <v>0</v>
      </c>
    </row>
    <row r="7" spans="1:6" ht="15.75" x14ac:dyDescent="0.25">
      <c r="A7" s="283" t="s">
        <v>4</v>
      </c>
      <c r="B7" s="283"/>
      <c r="C7" s="23" t="s">
        <v>2</v>
      </c>
      <c r="D7" s="23" t="s">
        <v>2</v>
      </c>
      <c r="E7" s="23" t="s">
        <v>2</v>
      </c>
      <c r="F7" s="149">
        <f>F6</f>
        <v>0</v>
      </c>
    </row>
    <row r="8" spans="1:6" ht="15.75" x14ac:dyDescent="0.25">
      <c r="A8" s="150"/>
      <c r="B8" s="150"/>
      <c r="C8" s="151"/>
      <c r="D8" s="151"/>
      <c r="E8" s="151"/>
      <c r="F8" s="152"/>
    </row>
    <row r="9" spans="1:6" ht="15" x14ac:dyDescent="0.25">
      <c r="A9" s="150"/>
      <c r="B9" s="153" t="s">
        <v>188</v>
      </c>
      <c r="C9" s="154" t="s">
        <v>251</v>
      </c>
      <c r="D9" s="154"/>
      <c r="E9" s="155" t="s">
        <v>242</v>
      </c>
      <c r="F9" s="152"/>
    </row>
    <row r="10" spans="1:6" ht="15.75" x14ac:dyDescent="0.25">
      <c r="A10" s="156"/>
      <c r="B10" s="153" t="s">
        <v>189</v>
      </c>
      <c r="C10" s="157"/>
      <c r="D10" s="153"/>
      <c r="E10" s="153" t="s">
        <v>190</v>
      </c>
      <c r="F10" s="158"/>
    </row>
  </sheetData>
  <mergeCells count="2">
    <mergeCell ref="A2:F2"/>
    <mergeCell ref="A7:B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view="pageBreakPreview" zoomScale="60" zoomScaleNormal="100" workbookViewId="0">
      <selection activeCell="G7" sqref="G7"/>
    </sheetView>
  </sheetViews>
  <sheetFormatPr defaultRowHeight="12.75" x14ac:dyDescent="0.2"/>
  <cols>
    <col min="1" max="1" width="5" customWidth="1"/>
    <col min="2" max="2" width="73.140625" customWidth="1"/>
    <col min="3" max="3" width="13.85546875" customWidth="1"/>
    <col min="4" max="4" width="13" customWidth="1"/>
    <col min="5" max="5" width="12.5703125" customWidth="1"/>
    <col min="6" max="6" width="15" customWidth="1"/>
  </cols>
  <sheetData>
    <row r="1" spans="1:6" ht="15.75" x14ac:dyDescent="0.25">
      <c r="A1" s="2"/>
      <c r="B1" s="2"/>
      <c r="C1" s="2"/>
      <c r="D1" s="26"/>
      <c r="E1" s="35"/>
      <c r="F1" s="26" t="s">
        <v>168</v>
      </c>
    </row>
    <row r="2" spans="1:6" x14ac:dyDescent="0.2">
      <c r="A2" s="284" t="s">
        <v>169</v>
      </c>
      <c r="B2" s="285"/>
      <c r="C2" s="285"/>
      <c r="D2" s="285"/>
      <c r="E2" s="114"/>
      <c r="F2" s="114"/>
    </row>
    <row r="3" spans="1:6" ht="15.75" x14ac:dyDescent="0.25">
      <c r="A3" s="2"/>
      <c r="B3" s="115"/>
      <c r="C3" s="115"/>
      <c r="D3" s="115"/>
      <c r="E3" s="2"/>
      <c r="F3" s="2"/>
    </row>
    <row r="4" spans="1:6" ht="47.25" x14ac:dyDescent="0.2">
      <c r="A4" s="116" t="s">
        <v>0</v>
      </c>
      <c r="B4" s="116" t="s">
        <v>39</v>
      </c>
      <c r="C4" s="116" t="s">
        <v>170</v>
      </c>
      <c r="D4" s="116" t="s">
        <v>118</v>
      </c>
      <c r="E4" s="116" t="s">
        <v>171</v>
      </c>
      <c r="F4" s="116" t="s">
        <v>101</v>
      </c>
    </row>
    <row r="5" spans="1:6" ht="15.75" x14ac:dyDescent="0.25">
      <c r="A5" s="6">
        <v>1</v>
      </c>
      <c r="B5" s="12">
        <v>2</v>
      </c>
      <c r="C5" s="6">
        <v>3</v>
      </c>
      <c r="D5" s="6">
        <v>4</v>
      </c>
      <c r="E5" s="117">
        <v>5</v>
      </c>
      <c r="F5" s="117">
        <v>6</v>
      </c>
    </row>
    <row r="6" spans="1:6" ht="75" x14ac:dyDescent="0.25">
      <c r="A6" s="117"/>
      <c r="B6" s="135" t="s">
        <v>172</v>
      </c>
      <c r="C6" s="117" t="s">
        <v>2</v>
      </c>
      <c r="D6" s="117" t="s">
        <v>2</v>
      </c>
      <c r="E6" s="117" t="s">
        <v>2</v>
      </c>
      <c r="F6" s="136">
        <v>2700</v>
      </c>
    </row>
    <row r="7" spans="1:6" ht="28.5" customHeight="1" x14ac:dyDescent="0.2">
      <c r="A7" s="117">
        <v>1</v>
      </c>
      <c r="B7" s="21" t="s">
        <v>173</v>
      </c>
      <c r="C7" s="13" t="s">
        <v>174</v>
      </c>
      <c r="D7" s="13"/>
      <c r="E7" s="117"/>
      <c r="F7" s="137">
        <v>2700</v>
      </c>
    </row>
    <row r="8" spans="1:6" ht="14.25" x14ac:dyDescent="0.25">
      <c r="A8" s="278" t="s">
        <v>4</v>
      </c>
      <c r="B8" s="286"/>
      <c r="C8" s="286"/>
      <c r="D8" s="286"/>
      <c r="E8" s="286"/>
      <c r="F8" s="136">
        <f>F6</f>
        <v>2700</v>
      </c>
    </row>
    <row r="9" spans="1:6" ht="15.75" x14ac:dyDescent="0.25">
      <c r="A9" s="7"/>
      <c r="B9" s="18"/>
      <c r="C9" s="19"/>
      <c r="D9" s="20"/>
      <c r="E9" s="2"/>
      <c r="F9" s="2"/>
    </row>
    <row r="10" spans="1:6" ht="15.75" x14ac:dyDescent="0.25">
      <c r="A10" s="2"/>
      <c r="B10" s="16"/>
      <c r="C10" s="17"/>
      <c r="D10" s="2"/>
      <c r="E10" s="2"/>
      <c r="F10" s="2"/>
    </row>
    <row r="11" spans="1:6" ht="15.75" x14ac:dyDescent="0.25">
      <c r="A11" s="2"/>
      <c r="B11" s="258" t="s">
        <v>232</v>
      </c>
      <c r="C11" s="203"/>
      <c r="D11" s="203"/>
      <c r="E11" s="203"/>
      <c r="F11" s="203"/>
    </row>
    <row r="12" spans="1:6" x14ac:dyDescent="0.2">
      <c r="A12" s="1"/>
      <c r="B12" s="1" t="s">
        <v>175</v>
      </c>
      <c r="C12" s="113"/>
      <c r="D12" s="15"/>
      <c r="E12" s="1"/>
      <c r="F12" s="1"/>
    </row>
    <row r="13" spans="1:6" ht="15.75" x14ac:dyDescent="0.25">
      <c r="A13" s="2"/>
      <c r="B13" s="2"/>
      <c r="C13" s="2"/>
      <c r="D13" s="14"/>
      <c r="E13" s="2"/>
      <c r="F13" s="2"/>
    </row>
  </sheetData>
  <mergeCells count="3">
    <mergeCell ref="A2:D2"/>
    <mergeCell ref="A8:E8"/>
    <mergeCell ref="B11:F1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21"/>
  <sheetViews>
    <sheetView tabSelected="1" view="pageBreakPreview" zoomScale="60" zoomScaleNormal="100" workbookViewId="0">
      <selection activeCell="G16" sqref="G16"/>
    </sheetView>
  </sheetViews>
  <sheetFormatPr defaultRowHeight="15.75" x14ac:dyDescent="0.25"/>
  <cols>
    <col min="1" max="1" width="6" style="2" customWidth="1"/>
    <col min="2" max="2" width="4" style="2" customWidth="1"/>
    <col min="3" max="3" width="51.42578125" style="2" customWidth="1"/>
    <col min="4" max="4" width="13.7109375" style="2" customWidth="1"/>
    <col min="5" max="5" width="21.7109375" style="2" customWidth="1"/>
    <col min="6" max="6" width="16.85546875" style="2" customWidth="1"/>
    <col min="7" max="7" width="19.28515625" style="2" customWidth="1"/>
    <col min="8" max="8" width="11.140625" style="2" customWidth="1"/>
    <col min="9" max="9" width="10.42578125" style="2" customWidth="1"/>
    <col min="10" max="10" width="14" style="2" customWidth="1"/>
    <col min="11" max="11" width="11.85546875" style="2" customWidth="1"/>
    <col min="12" max="255" width="9.140625" style="2"/>
    <col min="256" max="256" width="6" style="2" customWidth="1"/>
    <col min="257" max="257" width="37" style="2" customWidth="1"/>
    <col min="258" max="258" width="17.28515625" style="2" customWidth="1"/>
    <col min="259" max="259" width="22.7109375" style="2" customWidth="1"/>
    <col min="260" max="511" width="9.140625" style="2"/>
    <col min="512" max="512" width="6" style="2" customWidth="1"/>
    <col min="513" max="513" width="37" style="2" customWidth="1"/>
    <col min="514" max="514" width="17.28515625" style="2" customWidth="1"/>
    <col min="515" max="515" width="22.7109375" style="2" customWidth="1"/>
    <col min="516" max="767" width="9.140625" style="2"/>
    <col min="768" max="768" width="6" style="2" customWidth="1"/>
    <col min="769" max="769" width="37" style="2" customWidth="1"/>
    <col min="770" max="770" width="17.28515625" style="2" customWidth="1"/>
    <col min="771" max="771" width="22.7109375" style="2" customWidth="1"/>
    <col min="772" max="1023" width="9.140625" style="2"/>
    <col min="1024" max="1024" width="6" style="2" customWidth="1"/>
    <col min="1025" max="1025" width="37" style="2" customWidth="1"/>
    <col min="1026" max="1026" width="17.28515625" style="2" customWidth="1"/>
    <col min="1027" max="1027" width="22.7109375" style="2" customWidth="1"/>
    <col min="1028" max="1279" width="9.140625" style="2"/>
    <col min="1280" max="1280" width="6" style="2" customWidth="1"/>
    <col min="1281" max="1281" width="37" style="2" customWidth="1"/>
    <col min="1282" max="1282" width="17.28515625" style="2" customWidth="1"/>
    <col min="1283" max="1283" width="22.7109375" style="2" customWidth="1"/>
    <col min="1284" max="1535" width="9.140625" style="2"/>
    <col min="1536" max="1536" width="6" style="2" customWidth="1"/>
    <col min="1537" max="1537" width="37" style="2" customWidth="1"/>
    <col min="1538" max="1538" width="17.28515625" style="2" customWidth="1"/>
    <col min="1539" max="1539" width="22.7109375" style="2" customWidth="1"/>
    <col min="1540" max="1791" width="9.140625" style="2"/>
    <col min="1792" max="1792" width="6" style="2" customWidth="1"/>
    <col min="1793" max="1793" width="37" style="2" customWidth="1"/>
    <col min="1794" max="1794" width="17.28515625" style="2" customWidth="1"/>
    <col min="1795" max="1795" width="22.7109375" style="2" customWidth="1"/>
    <col min="1796" max="2047" width="9.140625" style="2"/>
    <col min="2048" max="2048" width="6" style="2" customWidth="1"/>
    <col min="2049" max="2049" width="37" style="2" customWidth="1"/>
    <col min="2050" max="2050" width="17.28515625" style="2" customWidth="1"/>
    <col min="2051" max="2051" width="22.7109375" style="2" customWidth="1"/>
    <col min="2052" max="2303" width="9.140625" style="2"/>
    <col min="2304" max="2304" width="6" style="2" customWidth="1"/>
    <col min="2305" max="2305" width="37" style="2" customWidth="1"/>
    <col min="2306" max="2306" width="17.28515625" style="2" customWidth="1"/>
    <col min="2307" max="2307" width="22.7109375" style="2" customWidth="1"/>
    <col min="2308" max="2559" width="9.140625" style="2"/>
    <col min="2560" max="2560" width="6" style="2" customWidth="1"/>
    <col min="2561" max="2561" width="37" style="2" customWidth="1"/>
    <col min="2562" max="2562" width="17.28515625" style="2" customWidth="1"/>
    <col min="2563" max="2563" width="22.7109375" style="2" customWidth="1"/>
    <col min="2564" max="2815" width="9.140625" style="2"/>
    <col min="2816" max="2816" width="6" style="2" customWidth="1"/>
    <col min="2817" max="2817" width="37" style="2" customWidth="1"/>
    <col min="2818" max="2818" width="17.28515625" style="2" customWidth="1"/>
    <col min="2819" max="2819" width="22.7109375" style="2" customWidth="1"/>
    <col min="2820" max="3071" width="9.140625" style="2"/>
    <col min="3072" max="3072" width="6" style="2" customWidth="1"/>
    <col min="3073" max="3073" width="37" style="2" customWidth="1"/>
    <col min="3074" max="3074" width="17.28515625" style="2" customWidth="1"/>
    <col min="3075" max="3075" width="22.7109375" style="2" customWidth="1"/>
    <col min="3076" max="3327" width="9.140625" style="2"/>
    <col min="3328" max="3328" width="6" style="2" customWidth="1"/>
    <col min="3329" max="3329" width="37" style="2" customWidth="1"/>
    <col min="3330" max="3330" width="17.28515625" style="2" customWidth="1"/>
    <col min="3331" max="3331" width="22.7109375" style="2" customWidth="1"/>
    <col min="3332" max="3583" width="9.140625" style="2"/>
    <col min="3584" max="3584" width="6" style="2" customWidth="1"/>
    <col min="3585" max="3585" width="37" style="2" customWidth="1"/>
    <col min="3586" max="3586" width="17.28515625" style="2" customWidth="1"/>
    <col min="3587" max="3587" width="22.7109375" style="2" customWidth="1"/>
    <col min="3588" max="3839" width="9.140625" style="2"/>
    <col min="3840" max="3840" width="6" style="2" customWidth="1"/>
    <col min="3841" max="3841" width="37" style="2" customWidth="1"/>
    <col min="3842" max="3842" width="17.28515625" style="2" customWidth="1"/>
    <col min="3843" max="3843" width="22.7109375" style="2" customWidth="1"/>
    <col min="3844" max="4095" width="9.140625" style="2"/>
    <col min="4096" max="4096" width="6" style="2" customWidth="1"/>
    <col min="4097" max="4097" width="37" style="2" customWidth="1"/>
    <col min="4098" max="4098" width="17.28515625" style="2" customWidth="1"/>
    <col min="4099" max="4099" width="22.7109375" style="2" customWidth="1"/>
    <col min="4100" max="4351" width="9.140625" style="2"/>
    <col min="4352" max="4352" width="6" style="2" customWidth="1"/>
    <col min="4353" max="4353" width="37" style="2" customWidth="1"/>
    <col min="4354" max="4354" width="17.28515625" style="2" customWidth="1"/>
    <col min="4355" max="4355" width="22.7109375" style="2" customWidth="1"/>
    <col min="4356" max="4607" width="9.140625" style="2"/>
    <col min="4608" max="4608" width="6" style="2" customWidth="1"/>
    <col min="4609" max="4609" width="37" style="2" customWidth="1"/>
    <col min="4610" max="4610" width="17.28515625" style="2" customWidth="1"/>
    <col min="4611" max="4611" width="22.7109375" style="2" customWidth="1"/>
    <col min="4612" max="4863" width="9.140625" style="2"/>
    <col min="4864" max="4864" width="6" style="2" customWidth="1"/>
    <col min="4865" max="4865" width="37" style="2" customWidth="1"/>
    <col min="4866" max="4866" width="17.28515625" style="2" customWidth="1"/>
    <col min="4867" max="4867" width="22.7109375" style="2" customWidth="1"/>
    <col min="4868" max="5119" width="9.140625" style="2"/>
    <col min="5120" max="5120" width="6" style="2" customWidth="1"/>
    <col min="5121" max="5121" width="37" style="2" customWidth="1"/>
    <col min="5122" max="5122" width="17.28515625" style="2" customWidth="1"/>
    <col min="5123" max="5123" width="22.7109375" style="2" customWidth="1"/>
    <col min="5124" max="5375" width="9.140625" style="2"/>
    <col min="5376" max="5376" width="6" style="2" customWidth="1"/>
    <col min="5377" max="5377" width="37" style="2" customWidth="1"/>
    <col min="5378" max="5378" width="17.28515625" style="2" customWidth="1"/>
    <col min="5379" max="5379" width="22.7109375" style="2" customWidth="1"/>
    <col min="5380" max="5631" width="9.140625" style="2"/>
    <col min="5632" max="5632" width="6" style="2" customWidth="1"/>
    <col min="5633" max="5633" width="37" style="2" customWidth="1"/>
    <col min="5634" max="5634" width="17.28515625" style="2" customWidth="1"/>
    <col min="5635" max="5635" width="22.7109375" style="2" customWidth="1"/>
    <col min="5636" max="5887" width="9.140625" style="2"/>
    <col min="5888" max="5888" width="6" style="2" customWidth="1"/>
    <col min="5889" max="5889" width="37" style="2" customWidth="1"/>
    <col min="5890" max="5890" width="17.28515625" style="2" customWidth="1"/>
    <col min="5891" max="5891" width="22.7109375" style="2" customWidth="1"/>
    <col min="5892" max="6143" width="9.140625" style="2"/>
    <col min="6144" max="6144" width="6" style="2" customWidth="1"/>
    <col min="6145" max="6145" width="37" style="2" customWidth="1"/>
    <col min="6146" max="6146" width="17.28515625" style="2" customWidth="1"/>
    <col min="6147" max="6147" width="22.7109375" style="2" customWidth="1"/>
    <col min="6148" max="6399" width="9.140625" style="2"/>
    <col min="6400" max="6400" width="6" style="2" customWidth="1"/>
    <col min="6401" max="6401" width="37" style="2" customWidth="1"/>
    <col min="6402" max="6402" width="17.28515625" style="2" customWidth="1"/>
    <col min="6403" max="6403" width="22.7109375" style="2" customWidth="1"/>
    <col min="6404" max="6655" width="9.140625" style="2"/>
    <col min="6656" max="6656" width="6" style="2" customWidth="1"/>
    <col min="6657" max="6657" width="37" style="2" customWidth="1"/>
    <col min="6658" max="6658" width="17.28515625" style="2" customWidth="1"/>
    <col min="6659" max="6659" width="22.7109375" style="2" customWidth="1"/>
    <col min="6660" max="6911" width="9.140625" style="2"/>
    <col min="6912" max="6912" width="6" style="2" customWidth="1"/>
    <col min="6913" max="6913" width="37" style="2" customWidth="1"/>
    <col min="6914" max="6914" width="17.28515625" style="2" customWidth="1"/>
    <col min="6915" max="6915" width="22.7109375" style="2" customWidth="1"/>
    <col min="6916" max="7167" width="9.140625" style="2"/>
    <col min="7168" max="7168" width="6" style="2" customWidth="1"/>
    <col min="7169" max="7169" width="37" style="2" customWidth="1"/>
    <col min="7170" max="7170" width="17.28515625" style="2" customWidth="1"/>
    <col min="7171" max="7171" width="22.7109375" style="2" customWidth="1"/>
    <col min="7172" max="7423" width="9.140625" style="2"/>
    <col min="7424" max="7424" width="6" style="2" customWidth="1"/>
    <col min="7425" max="7425" width="37" style="2" customWidth="1"/>
    <col min="7426" max="7426" width="17.28515625" style="2" customWidth="1"/>
    <col min="7427" max="7427" width="22.7109375" style="2" customWidth="1"/>
    <col min="7428" max="7679" width="9.140625" style="2"/>
    <col min="7680" max="7680" width="6" style="2" customWidth="1"/>
    <col min="7681" max="7681" width="37" style="2" customWidth="1"/>
    <col min="7682" max="7682" width="17.28515625" style="2" customWidth="1"/>
    <col min="7683" max="7683" width="22.7109375" style="2" customWidth="1"/>
    <col min="7684" max="7935" width="9.140625" style="2"/>
    <col min="7936" max="7936" width="6" style="2" customWidth="1"/>
    <col min="7937" max="7937" width="37" style="2" customWidth="1"/>
    <col min="7938" max="7938" width="17.28515625" style="2" customWidth="1"/>
    <col min="7939" max="7939" width="22.7109375" style="2" customWidth="1"/>
    <col min="7940" max="8191" width="9.140625" style="2"/>
    <col min="8192" max="8192" width="6" style="2" customWidth="1"/>
    <col min="8193" max="8193" width="37" style="2" customWidth="1"/>
    <col min="8194" max="8194" width="17.28515625" style="2" customWidth="1"/>
    <col min="8195" max="8195" width="22.7109375" style="2" customWidth="1"/>
    <col min="8196" max="8447" width="9.140625" style="2"/>
    <col min="8448" max="8448" width="6" style="2" customWidth="1"/>
    <col min="8449" max="8449" width="37" style="2" customWidth="1"/>
    <col min="8450" max="8450" width="17.28515625" style="2" customWidth="1"/>
    <col min="8451" max="8451" width="22.7109375" style="2" customWidth="1"/>
    <col min="8452" max="8703" width="9.140625" style="2"/>
    <col min="8704" max="8704" width="6" style="2" customWidth="1"/>
    <col min="8705" max="8705" width="37" style="2" customWidth="1"/>
    <col min="8706" max="8706" width="17.28515625" style="2" customWidth="1"/>
    <col min="8707" max="8707" width="22.7109375" style="2" customWidth="1"/>
    <col min="8708" max="8959" width="9.140625" style="2"/>
    <col min="8960" max="8960" width="6" style="2" customWidth="1"/>
    <col min="8961" max="8961" width="37" style="2" customWidth="1"/>
    <col min="8962" max="8962" width="17.28515625" style="2" customWidth="1"/>
    <col min="8963" max="8963" width="22.7109375" style="2" customWidth="1"/>
    <col min="8964" max="9215" width="9.140625" style="2"/>
    <col min="9216" max="9216" width="6" style="2" customWidth="1"/>
    <col min="9217" max="9217" width="37" style="2" customWidth="1"/>
    <col min="9218" max="9218" width="17.28515625" style="2" customWidth="1"/>
    <col min="9219" max="9219" width="22.7109375" style="2" customWidth="1"/>
    <col min="9220" max="9471" width="9.140625" style="2"/>
    <col min="9472" max="9472" width="6" style="2" customWidth="1"/>
    <col min="9473" max="9473" width="37" style="2" customWidth="1"/>
    <col min="9474" max="9474" width="17.28515625" style="2" customWidth="1"/>
    <col min="9475" max="9475" width="22.7109375" style="2" customWidth="1"/>
    <col min="9476" max="9727" width="9.140625" style="2"/>
    <col min="9728" max="9728" width="6" style="2" customWidth="1"/>
    <col min="9729" max="9729" width="37" style="2" customWidth="1"/>
    <col min="9730" max="9730" width="17.28515625" style="2" customWidth="1"/>
    <col min="9731" max="9731" width="22.7109375" style="2" customWidth="1"/>
    <col min="9732" max="9983" width="9.140625" style="2"/>
    <col min="9984" max="9984" width="6" style="2" customWidth="1"/>
    <col min="9985" max="9985" width="37" style="2" customWidth="1"/>
    <col min="9986" max="9986" width="17.28515625" style="2" customWidth="1"/>
    <col min="9987" max="9987" width="22.7109375" style="2" customWidth="1"/>
    <col min="9988" max="10239" width="9.140625" style="2"/>
    <col min="10240" max="10240" width="6" style="2" customWidth="1"/>
    <col min="10241" max="10241" width="37" style="2" customWidth="1"/>
    <col min="10242" max="10242" width="17.28515625" style="2" customWidth="1"/>
    <col min="10243" max="10243" width="22.7109375" style="2" customWidth="1"/>
    <col min="10244" max="10495" width="9.140625" style="2"/>
    <col min="10496" max="10496" width="6" style="2" customWidth="1"/>
    <col min="10497" max="10497" width="37" style="2" customWidth="1"/>
    <col min="10498" max="10498" width="17.28515625" style="2" customWidth="1"/>
    <col min="10499" max="10499" width="22.7109375" style="2" customWidth="1"/>
    <col min="10500" max="10751" width="9.140625" style="2"/>
    <col min="10752" max="10752" width="6" style="2" customWidth="1"/>
    <col min="10753" max="10753" width="37" style="2" customWidth="1"/>
    <col min="10754" max="10754" width="17.28515625" style="2" customWidth="1"/>
    <col min="10755" max="10755" width="22.7109375" style="2" customWidth="1"/>
    <col min="10756" max="11007" width="9.140625" style="2"/>
    <col min="11008" max="11008" width="6" style="2" customWidth="1"/>
    <col min="11009" max="11009" width="37" style="2" customWidth="1"/>
    <col min="11010" max="11010" width="17.28515625" style="2" customWidth="1"/>
    <col min="11011" max="11011" width="22.7109375" style="2" customWidth="1"/>
    <col min="11012" max="11263" width="9.140625" style="2"/>
    <col min="11264" max="11264" width="6" style="2" customWidth="1"/>
    <col min="11265" max="11265" width="37" style="2" customWidth="1"/>
    <col min="11266" max="11266" width="17.28515625" style="2" customWidth="1"/>
    <col min="11267" max="11267" width="22.7109375" style="2" customWidth="1"/>
    <col min="11268" max="11519" width="9.140625" style="2"/>
    <col min="11520" max="11520" width="6" style="2" customWidth="1"/>
    <col min="11521" max="11521" width="37" style="2" customWidth="1"/>
    <col min="11522" max="11522" width="17.28515625" style="2" customWidth="1"/>
    <col min="11523" max="11523" width="22.7109375" style="2" customWidth="1"/>
    <col min="11524" max="11775" width="9.140625" style="2"/>
    <col min="11776" max="11776" width="6" style="2" customWidth="1"/>
    <col min="11777" max="11777" width="37" style="2" customWidth="1"/>
    <col min="11778" max="11778" width="17.28515625" style="2" customWidth="1"/>
    <col min="11779" max="11779" width="22.7109375" style="2" customWidth="1"/>
    <col min="11780" max="12031" width="9.140625" style="2"/>
    <col min="12032" max="12032" width="6" style="2" customWidth="1"/>
    <col min="12033" max="12033" width="37" style="2" customWidth="1"/>
    <col min="12034" max="12034" width="17.28515625" style="2" customWidth="1"/>
    <col min="12035" max="12035" width="22.7109375" style="2" customWidth="1"/>
    <col min="12036" max="12287" width="9.140625" style="2"/>
    <col min="12288" max="12288" width="6" style="2" customWidth="1"/>
    <col min="12289" max="12289" width="37" style="2" customWidth="1"/>
    <col min="12290" max="12290" width="17.28515625" style="2" customWidth="1"/>
    <col min="12291" max="12291" width="22.7109375" style="2" customWidth="1"/>
    <col min="12292" max="12543" width="9.140625" style="2"/>
    <col min="12544" max="12544" width="6" style="2" customWidth="1"/>
    <col min="12545" max="12545" width="37" style="2" customWidth="1"/>
    <col min="12546" max="12546" width="17.28515625" style="2" customWidth="1"/>
    <col min="12547" max="12547" width="22.7109375" style="2" customWidth="1"/>
    <col min="12548" max="12799" width="9.140625" style="2"/>
    <col min="12800" max="12800" width="6" style="2" customWidth="1"/>
    <col min="12801" max="12801" width="37" style="2" customWidth="1"/>
    <col min="12802" max="12802" width="17.28515625" style="2" customWidth="1"/>
    <col min="12803" max="12803" width="22.7109375" style="2" customWidth="1"/>
    <col min="12804" max="13055" width="9.140625" style="2"/>
    <col min="13056" max="13056" width="6" style="2" customWidth="1"/>
    <col min="13057" max="13057" width="37" style="2" customWidth="1"/>
    <col min="13058" max="13058" width="17.28515625" style="2" customWidth="1"/>
    <col min="13059" max="13059" width="22.7109375" style="2" customWidth="1"/>
    <col min="13060" max="13311" width="9.140625" style="2"/>
    <col min="13312" max="13312" width="6" style="2" customWidth="1"/>
    <col min="13313" max="13313" width="37" style="2" customWidth="1"/>
    <col min="13314" max="13314" width="17.28515625" style="2" customWidth="1"/>
    <col min="13315" max="13315" width="22.7109375" style="2" customWidth="1"/>
    <col min="13316" max="13567" width="9.140625" style="2"/>
    <col min="13568" max="13568" width="6" style="2" customWidth="1"/>
    <col min="13569" max="13569" width="37" style="2" customWidth="1"/>
    <col min="13570" max="13570" width="17.28515625" style="2" customWidth="1"/>
    <col min="13571" max="13571" width="22.7109375" style="2" customWidth="1"/>
    <col min="13572" max="13823" width="9.140625" style="2"/>
    <col min="13824" max="13824" width="6" style="2" customWidth="1"/>
    <col min="13825" max="13825" width="37" style="2" customWidth="1"/>
    <col min="13826" max="13826" width="17.28515625" style="2" customWidth="1"/>
    <col min="13827" max="13827" width="22.7109375" style="2" customWidth="1"/>
    <col min="13828" max="14079" width="9.140625" style="2"/>
    <col min="14080" max="14080" width="6" style="2" customWidth="1"/>
    <col min="14081" max="14081" width="37" style="2" customWidth="1"/>
    <col min="14082" max="14082" width="17.28515625" style="2" customWidth="1"/>
    <col min="14083" max="14083" width="22.7109375" style="2" customWidth="1"/>
    <col min="14084" max="14335" width="9.140625" style="2"/>
    <col min="14336" max="14336" width="6" style="2" customWidth="1"/>
    <col min="14337" max="14337" width="37" style="2" customWidth="1"/>
    <col min="14338" max="14338" width="17.28515625" style="2" customWidth="1"/>
    <col min="14339" max="14339" width="22.7109375" style="2" customWidth="1"/>
    <col min="14340" max="14591" width="9.140625" style="2"/>
    <col min="14592" max="14592" width="6" style="2" customWidth="1"/>
    <col min="14593" max="14593" width="37" style="2" customWidth="1"/>
    <col min="14594" max="14594" width="17.28515625" style="2" customWidth="1"/>
    <col min="14595" max="14595" width="22.7109375" style="2" customWidth="1"/>
    <col min="14596" max="14847" width="9.140625" style="2"/>
    <col min="14848" max="14848" width="6" style="2" customWidth="1"/>
    <col min="14849" max="14849" width="37" style="2" customWidth="1"/>
    <col min="14850" max="14850" width="17.28515625" style="2" customWidth="1"/>
    <col min="14851" max="14851" width="22.7109375" style="2" customWidth="1"/>
    <col min="14852" max="15103" width="9.140625" style="2"/>
    <col min="15104" max="15104" width="6" style="2" customWidth="1"/>
    <col min="15105" max="15105" width="37" style="2" customWidth="1"/>
    <col min="15106" max="15106" width="17.28515625" style="2" customWidth="1"/>
    <col min="15107" max="15107" width="22.7109375" style="2" customWidth="1"/>
    <col min="15108" max="15359" width="9.140625" style="2"/>
    <col min="15360" max="15360" width="6" style="2" customWidth="1"/>
    <col min="15361" max="15361" width="37" style="2" customWidth="1"/>
    <col min="15362" max="15362" width="17.28515625" style="2" customWidth="1"/>
    <col min="15363" max="15363" width="22.7109375" style="2" customWidth="1"/>
    <col min="15364" max="15615" width="9.140625" style="2"/>
    <col min="15616" max="15616" width="6" style="2" customWidth="1"/>
    <col min="15617" max="15617" width="37" style="2" customWidth="1"/>
    <col min="15618" max="15618" width="17.28515625" style="2" customWidth="1"/>
    <col min="15619" max="15619" width="22.7109375" style="2" customWidth="1"/>
    <col min="15620" max="15871" width="9.140625" style="2"/>
    <col min="15872" max="15872" width="6" style="2" customWidth="1"/>
    <col min="15873" max="15873" width="37" style="2" customWidth="1"/>
    <col min="15874" max="15874" width="17.28515625" style="2" customWidth="1"/>
    <col min="15875" max="15875" width="22.7109375" style="2" customWidth="1"/>
    <col min="15876" max="16127" width="9.140625" style="2"/>
    <col min="16128" max="16128" width="6" style="2" customWidth="1"/>
    <col min="16129" max="16129" width="37" style="2" customWidth="1"/>
    <col min="16130" max="16130" width="17.28515625" style="2" customWidth="1"/>
    <col min="16131" max="16131" width="22.7109375" style="2" customWidth="1"/>
    <col min="16132" max="16384" width="9.140625" style="2"/>
  </cols>
  <sheetData>
    <row r="1" spans="1:11" x14ac:dyDescent="0.25">
      <c r="E1" s="27"/>
      <c r="J1" s="26" t="s">
        <v>168</v>
      </c>
      <c r="K1" s="35"/>
    </row>
    <row r="2" spans="1:11" ht="14.25" customHeight="1" x14ac:dyDescent="0.25">
      <c r="A2" s="284" t="s">
        <v>87</v>
      </c>
      <c r="B2" s="285"/>
      <c r="C2" s="285"/>
      <c r="D2" s="285"/>
      <c r="E2" s="277"/>
      <c r="F2" s="277"/>
      <c r="G2" s="277"/>
      <c r="H2" s="277"/>
      <c r="I2" s="277"/>
      <c r="J2" s="277"/>
      <c r="K2" s="277"/>
    </row>
    <row r="3" spans="1:11" x14ac:dyDescent="0.25">
      <c r="B3" s="25"/>
      <c r="C3" s="25"/>
      <c r="D3" s="25"/>
    </row>
    <row r="4" spans="1:11" ht="63" x14ac:dyDescent="0.25">
      <c r="B4" s="37" t="s">
        <v>8</v>
      </c>
      <c r="C4" s="42" t="s">
        <v>39</v>
      </c>
      <c r="D4" s="44" t="s">
        <v>88</v>
      </c>
      <c r="E4" s="44" t="s">
        <v>89</v>
      </c>
      <c r="F4" s="44" t="s">
        <v>90</v>
      </c>
      <c r="G4" s="173" t="s">
        <v>70</v>
      </c>
    </row>
    <row r="5" spans="1:11" ht="31.5" x14ac:dyDescent="0.25">
      <c r="B5" s="12">
        <v>1</v>
      </c>
      <c r="C5" s="21" t="s">
        <v>255</v>
      </c>
      <c r="D5" s="108">
        <f>G5/F5/E5</f>
        <v>5.6299128956872746</v>
      </c>
      <c r="E5" s="102">
        <v>180</v>
      </c>
      <c r="F5" s="102">
        <v>26.15</v>
      </c>
      <c r="G5" s="107">
        <v>26500</v>
      </c>
    </row>
    <row r="6" spans="1:11" ht="31.5" x14ac:dyDescent="0.25">
      <c r="B6" s="12">
        <v>2</v>
      </c>
      <c r="C6" s="21" t="s">
        <v>257</v>
      </c>
      <c r="D6" s="108">
        <f t="shared" ref="D6:D10" si="0">G6/F6/E6</f>
        <v>0.74650322175074646</v>
      </c>
      <c r="E6" s="117">
        <v>180</v>
      </c>
      <c r="F6" s="102">
        <v>70.7</v>
      </c>
      <c r="G6" s="107">
        <v>9500</v>
      </c>
    </row>
    <row r="7" spans="1:11" ht="99" customHeight="1" x14ac:dyDescent="0.25">
      <c r="B7" s="12">
        <v>3</v>
      </c>
      <c r="C7" s="21" t="s">
        <v>256</v>
      </c>
      <c r="D7" s="108">
        <f t="shared" si="0"/>
        <v>1.3938294010889292</v>
      </c>
      <c r="E7" s="117">
        <v>180</v>
      </c>
      <c r="F7" s="102">
        <v>55.1</v>
      </c>
      <c r="G7" s="107">
        <v>13824</v>
      </c>
    </row>
    <row r="8" spans="1:11" ht="45.75" customHeight="1" x14ac:dyDescent="0.25">
      <c r="B8" s="12">
        <v>4</v>
      </c>
      <c r="C8" s="134" t="s">
        <v>237</v>
      </c>
      <c r="D8" s="108">
        <f t="shared" si="0"/>
        <v>6.1370422756561371</v>
      </c>
      <c r="E8" s="117">
        <v>180</v>
      </c>
      <c r="F8" s="102">
        <v>70.7</v>
      </c>
      <c r="G8" s="107">
        <v>78100</v>
      </c>
      <c r="H8" s="48"/>
    </row>
    <row r="9" spans="1:11" ht="65.25" customHeight="1" x14ac:dyDescent="0.25">
      <c r="B9" s="12">
        <v>5</v>
      </c>
      <c r="C9" s="134" t="s">
        <v>258</v>
      </c>
      <c r="D9" s="108">
        <f t="shared" si="0"/>
        <v>3.6815439034540161</v>
      </c>
      <c r="E9" s="117">
        <v>180</v>
      </c>
      <c r="F9" s="117">
        <v>10.68</v>
      </c>
      <c r="G9" s="107">
        <v>7077.4</v>
      </c>
      <c r="H9" s="48"/>
    </row>
    <row r="10" spans="1:11" ht="66" customHeight="1" x14ac:dyDescent="0.25">
      <c r="B10" s="12">
        <v>6</v>
      </c>
      <c r="C10" s="134" t="s">
        <v>259</v>
      </c>
      <c r="D10" s="108">
        <f t="shared" si="0"/>
        <v>2.6573672342741621</v>
      </c>
      <c r="E10" s="117">
        <v>180</v>
      </c>
      <c r="F10" s="117">
        <v>71.45</v>
      </c>
      <c r="G10" s="107">
        <v>34176.400000000001</v>
      </c>
      <c r="H10" s="48"/>
    </row>
    <row r="11" spans="1:11" x14ac:dyDescent="0.25">
      <c r="B11" s="12"/>
      <c r="C11" s="23" t="s">
        <v>4</v>
      </c>
      <c r="D11" s="12"/>
      <c r="E11" s="5"/>
      <c r="F11" s="5"/>
      <c r="G11" s="118">
        <v>169177.8</v>
      </c>
    </row>
    <row r="12" spans="1:11" x14ac:dyDescent="0.25">
      <c r="B12" s="43"/>
      <c r="C12" s="43"/>
      <c r="D12" s="43"/>
      <c r="G12" s="175"/>
    </row>
    <row r="13" spans="1:11" x14ac:dyDescent="0.25">
      <c r="B13" s="43"/>
      <c r="C13" s="258" t="s">
        <v>231</v>
      </c>
      <c r="D13" s="203"/>
      <c r="E13" s="203"/>
      <c r="F13" s="203"/>
      <c r="G13" s="203"/>
      <c r="H13" s="203"/>
    </row>
    <row r="14" spans="1:11" x14ac:dyDescent="0.25">
      <c r="B14" s="43"/>
      <c r="C14" s="1" t="s">
        <v>100</v>
      </c>
      <c r="D14" s="64"/>
      <c r="E14" s="15"/>
      <c r="F14" s="1"/>
      <c r="G14" s="1"/>
      <c r="H14" s="1"/>
    </row>
    <row r="15" spans="1:11" x14ac:dyDescent="0.25">
      <c r="B15" s="43"/>
      <c r="E15" s="14"/>
    </row>
    <row r="16" spans="1:11" x14ac:dyDescent="0.25">
      <c r="C16" s="68"/>
    </row>
    <row r="17" spans="1:12" x14ac:dyDescent="0.25">
      <c r="A17" s="7"/>
      <c r="B17" s="18"/>
      <c r="C17" s="19"/>
      <c r="D17" s="20"/>
      <c r="G17" s="9"/>
      <c r="H17" s="9"/>
      <c r="I17" s="9"/>
      <c r="J17" s="9"/>
      <c r="K17" s="9"/>
    </row>
    <row r="18" spans="1:12" x14ac:dyDescent="0.25">
      <c r="B18" s="16"/>
      <c r="C18" s="17"/>
    </row>
    <row r="19" spans="1:12" x14ac:dyDescent="0.25">
      <c r="B19" s="8"/>
      <c r="C19" s="24"/>
      <c r="E19" s="7"/>
      <c r="I19" s="202"/>
      <c r="J19" s="202"/>
      <c r="K19" s="33"/>
      <c r="L19" s="33"/>
    </row>
    <row r="20" spans="1:12" s="1" customFormat="1" ht="12.75" x14ac:dyDescent="0.2">
      <c r="C20" s="34"/>
      <c r="D20" s="15"/>
    </row>
    <row r="21" spans="1:12" x14ac:dyDescent="0.25">
      <c r="D21" s="14"/>
    </row>
  </sheetData>
  <mergeCells count="3">
    <mergeCell ref="I19:J19"/>
    <mergeCell ref="A2:K2"/>
    <mergeCell ref="C13:H13"/>
  </mergeCells>
  <pageMargins left="0" right="0" top="0" bottom="0" header="0" footer="0"/>
  <pageSetup paperSize="9" scale="90" orientation="landscape" r:id="rId1"/>
  <colBreaks count="1" manualBreakCount="1">
    <brk id="10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3</vt:i4>
      </vt:variant>
    </vt:vector>
  </HeadingPairs>
  <TitlesOfParts>
    <vt:vector size="13" baseType="lpstr">
      <vt:lpstr>Прил.1 Тит</vt:lpstr>
      <vt:lpstr>Раздел 1</vt:lpstr>
      <vt:lpstr>Прил.3</vt:lpstr>
      <vt:lpstr>Табл.2(211,213)</vt:lpstr>
      <vt:lpstr>Табл.4(214)</vt:lpstr>
      <vt:lpstr>Табл.5(225)</vt:lpstr>
      <vt:lpstr>Табл5.1(226)</vt:lpstr>
      <vt:lpstr>Табл.6(310)</vt:lpstr>
      <vt:lpstr>Табл.7(342)</vt:lpstr>
      <vt:lpstr>Табл.8(346)</vt:lpstr>
      <vt:lpstr>'Раздел 1'!Область_печати</vt:lpstr>
      <vt:lpstr>'Табл.4(214)'!Область_печати</vt:lpstr>
      <vt:lpstr>'Табл.7(342)'!Область_печати</vt:lpstr>
    </vt:vector>
  </TitlesOfParts>
  <Company>Financial Department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Rumelena</dc:creator>
  <cp:lastModifiedBy>Складнова Наталья Васильевна</cp:lastModifiedBy>
  <cp:lastPrinted>2023-02-27T12:27:18Z</cp:lastPrinted>
  <dcterms:created xsi:type="dcterms:W3CDTF">2005-12-06T08:54:10Z</dcterms:created>
  <dcterms:modified xsi:type="dcterms:W3CDTF">2023-02-27T12:28:32Z</dcterms:modified>
</cp:coreProperties>
</file>